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מסמכים\שיבולת מחשב יענקל'ה\שיבולת 2020\אוצר 2020\דיווחים לאותות 2020\"/>
    </mc:Choice>
  </mc:AlternateContent>
  <workbookProtection workbookPassword="CC43" lockStructure="1"/>
  <bookViews>
    <workbookView xWindow="0" yWindow="0" windowWidth="24000" windowHeight="9780" tabRatio="861" firstSheet="3" activeTab="1"/>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52511"/>
</workbook>
</file>

<file path=xl/calcChain.xml><?xml version="1.0" encoding="utf-8"?>
<calcChain xmlns="http://schemas.openxmlformats.org/spreadsheetml/2006/main">
  <c r="L111" i="13" l="1"/>
  <c r="J109" i="13"/>
  <c r="K46" i="13"/>
  <c r="G44" i="13"/>
  <c r="P28" i="13"/>
  <c r="O28" i="13"/>
  <c r="N28" i="13"/>
  <c r="M28" i="13"/>
  <c r="L28" i="13"/>
  <c r="K28" i="13"/>
  <c r="J28" i="13"/>
  <c r="I28" i="13"/>
  <c r="H28" i="13"/>
  <c r="G28" i="13"/>
  <c r="F28" i="13"/>
  <c r="E28" i="13"/>
  <c r="D28" i="13"/>
  <c r="A28" i="13"/>
  <c r="J27" i="13"/>
  <c r="C27" i="13"/>
  <c r="J26" i="13"/>
  <c r="C26" i="13"/>
  <c r="J25" i="13"/>
  <c r="C25" i="13"/>
  <c r="J24" i="13"/>
  <c r="C24" i="13"/>
  <c r="C28" i="13" s="1"/>
  <c r="P22" i="13"/>
  <c r="O22" i="13"/>
  <c r="N22" i="13"/>
  <c r="M22" i="13"/>
  <c r="L22" i="13"/>
  <c r="K22" i="13"/>
  <c r="I22" i="13"/>
  <c r="H22" i="13"/>
  <c r="G22" i="13"/>
  <c r="F22" i="13"/>
  <c r="E22" i="13"/>
  <c r="D22" i="13"/>
  <c r="J21" i="13"/>
  <c r="C21" i="13"/>
  <c r="J20" i="13"/>
  <c r="J22" i="13" s="1"/>
  <c r="C20" i="13"/>
  <c r="P17" i="13"/>
  <c r="O17" i="13"/>
  <c r="N17" i="13"/>
  <c r="M17" i="13"/>
  <c r="L17" i="13"/>
  <c r="K17" i="13"/>
  <c r="I17" i="13"/>
  <c r="H17" i="13"/>
  <c r="G17" i="13"/>
  <c r="F17" i="13"/>
  <c r="E17" i="13"/>
  <c r="D17" i="13"/>
  <c r="J16" i="13"/>
  <c r="C16" i="13"/>
  <c r="J15" i="13"/>
  <c r="J17" i="13" s="1"/>
  <c r="C15" i="13"/>
  <c r="A15" i="13"/>
  <c r="A16" i="13" s="1"/>
  <c r="A17" i="13" s="1"/>
  <c r="A18" i="13" s="1"/>
  <c r="J14" i="13"/>
  <c r="C14" i="13"/>
  <c r="J13" i="13"/>
  <c r="C13" i="13"/>
  <c r="J12" i="13"/>
  <c r="C12" i="13"/>
  <c r="C17" i="13" s="1"/>
  <c r="C18" i="13" s="1"/>
  <c r="A12" i="13"/>
  <c r="A11" i="13"/>
  <c r="B3" i="12"/>
  <c r="B2" i="12"/>
  <c r="B1" i="12"/>
  <c r="B3" i="22"/>
  <c r="B2" i="22"/>
  <c r="B1" i="22"/>
  <c r="B3" i="21"/>
  <c r="B2" i="21"/>
  <c r="B1" i="21"/>
  <c r="J8" i="20"/>
  <c r="B3" i="20"/>
  <c r="B2" i="20"/>
  <c r="B1" i="20"/>
  <c r="J8" i="11"/>
  <c r="B3" i="11"/>
  <c r="B2" i="11"/>
  <c r="B1" i="11"/>
  <c r="J8" i="19"/>
  <c r="B3" i="19"/>
  <c r="B2" i="19"/>
  <c r="B1" i="19"/>
  <c r="V24" i="26"/>
  <c r="U24" i="26"/>
  <c r="T24" i="26"/>
  <c r="S24" i="26"/>
  <c r="R24" i="26"/>
  <c r="Q24" i="26"/>
  <c r="P24" i="26"/>
  <c r="O24" i="26"/>
  <c r="N24" i="26"/>
  <c r="M24" i="26"/>
  <c r="L24" i="26"/>
  <c r="K24" i="26" s="1"/>
  <c r="J24" i="26"/>
  <c r="I24" i="26"/>
  <c r="H24" i="26"/>
  <c r="E24" i="26" s="1"/>
  <c r="G24" i="26"/>
  <c r="F24" i="26"/>
  <c r="V23" i="26"/>
  <c r="U23" i="26"/>
  <c r="T23" i="26"/>
  <c r="S23" i="26"/>
  <c r="R23" i="26"/>
  <c r="Q23" i="26" s="1"/>
  <c r="P23" i="26"/>
  <c r="O23" i="26"/>
  <c r="N23" i="26"/>
  <c r="K23" i="26" s="1"/>
  <c r="M23" i="26"/>
  <c r="L23" i="26"/>
  <c r="J23" i="26"/>
  <c r="I23" i="26"/>
  <c r="H23" i="26"/>
  <c r="G23" i="26"/>
  <c r="F23" i="26"/>
  <c r="E23" i="26" s="1"/>
  <c r="V22" i="26"/>
  <c r="U22" i="26"/>
  <c r="T22" i="26"/>
  <c r="S22" i="26"/>
  <c r="R22" i="26"/>
  <c r="Q22" i="26"/>
  <c r="P22" i="26"/>
  <c r="O22" i="26"/>
  <c r="N22" i="26"/>
  <c r="M22" i="26"/>
  <c r="L22" i="26"/>
  <c r="J22" i="26"/>
  <c r="I22" i="26"/>
  <c r="H22" i="26"/>
  <c r="E22" i="26" s="1"/>
  <c r="G22" i="26"/>
  <c r="F22" i="26"/>
  <c r="V21" i="26"/>
  <c r="V25" i="26" s="1"/>
  <c r="U21" i="26"/>
  <c r="T21" i="26"/>
  <c r="T25" i="26" s="1"/>
  <c r="S21" i="26"/>
  <c r="S25" i="26" s="1"/>
  <c r="R21" i="26"/>
  <c r="P21" i="26"/>
  <c r="P25" i="26" s="1"/>
  <c r="O21" i="26"/>
  <c r="O25" i="26" s="1"/>
  <c r="N21" i="26"/>
  <c r="M21" i="26"/>
  <c r="L21" i="26"/>
  <c r="J21" i="26"/>
  <c r="J25" i="26" s="1"/>
  <c r="I21" i="26"/>
  <c r="H21" i="26"/>
  <c r="G21" i="26"/>
  <c r="G25" i="26" s="1"/>
  <c r="F21" i="26"/>
  <c r="I19" i="26"/>
  <c r="E19" i="26"/>
  <c r="V18" i="26"/>
  <c r="U18" i="26"/>
  <c r="T18" i="26"/>
  <c r="T19" i="26" s="1"/>
  <c r="S18" i="26"/>
  <c r="Q18" i="26" s="1"/>
  <c r="R18" i="26"/>
  <c r="P18" i="26"/>
  <c r="O18" i="26"/>
  <c r="O19" i="26" s="1"/>
  <c r="N18" i="26"/>
  <c r="M18" i="26"/>
  <c r="L18" i="26"/>
  <c r="K18" i="26"/>
  <c r="J18" i="26"/>
  <c r="I18" i="26"/>
  <c r="H18" i="26"/>
  <c r="G18" i="26"/>
  <c r="E18" i="26" s="1"/>
  <c r="F18" i="26"/>
  <c r="V17" i="26"/>
  <c r="V19" i="26" s="1"/>
  <c r="U17" i="26"/>
  <c r="U19" i="26" s="1"/>
  <c r="T17" i="26"/>
  <c r="S17" i="26"/>
  <c r="R17" i="26"/>
  <c r="R19" i="26" s="1"/>
  <c r="Q17" i="26"/>
  <c r="P17" i="26"/>
  <c r="P19" i="26" s="1"/>
  <c r="O17" i="26"/>
  <c r="N17" i="26"/>
  <c r="N19" i="26" s="1"/>
  <c r="M17" i="26"/>
  <c r="K17" i="26" s="1"/>
  <c r="L17" i="26"/>
  <c r="L19" i="26" s="1"/>
  <c r="J17" i="26"/>
  <c r="J19" i="26" s="1"/>
  <c r="I17" i="26"/>
  <c r="H17" i="26"/>
  <c r="H19" i="26" s="1"/>
  <c r="G17" i="26"/>
  <c r="G19" i="26" s="1"/>
  <c r="F17" i="26"/>
  <c r="F19" i="26" s="1"/>
  <c r="E17" i="26"/>
  <c r="O15" i="26"/>
  <c r="V14" i="26"/>
  <c r="U14" i="26"/>
  <c r="T14" i="26"/>
  <c r="S14" i="26"/>
  <c r="R14" i="26"/>
  <c r="Q14" i="26"/>
  <c r="P14" i="26"/>
  <c r="O14" i="26"/>
  <c r="N14" i="26"/>
  <c r="M14" i="26"/>
  <c r="L14" i="26"/>
  <c r="K14" i="26" s="1"/>
  <c r="J14" i="26"/>
  <c r="I14" i="26"/>
  <c r="H14" i="26"/>
  <c r="G14" i="26"/>
  <c r="F14" i="26"/>
  <c r="E14" i="26"/>
  <c r="V13" i="26"/>
  <c r="U13" i="26"/>
  <c r="T13" i="26"/>
  <c r="S13" i="26"/>
  <c r="Q13" i="26" s="1"/>
  <c r="R13" i="26"/>
  <c r="P13" i="26"/>
  <c r="O13" i="26"/>
  <c r="N13" i="26"/>
  <c r="M13" i="26"/>
  <c r="L13" i="26"/>
  <c r="K13" i="26"/>
  <c r="J13" i="26"/>
  <c r="I13" i="26"/>
  <c r="H13" i="26"/>
  <c r="G13" i="26"/>
  <c r="F13" i="26"/>
  <c r="V12" i="26"/>
  <c r="U12" i="26"/>
  <c r="T12" i="26"/>
  <c r="S12" i="26"/>
  <c r="R12" i="26"/>
  <c r="Q12" i="26"/>
  <c r="P12" i="26"/>
  <c r="O12" i="26"/>
  <c r="N12" i="26"/>
  <c r="M12" i="26"/>
  <c r="L12" i="26"/>
  <c r="J12" i="26"/>
  <c r="I12" i="26"/>
  <c r="H12" i="26"/>
  <c r="G12" i="26"/>
  <c r="F12" i="26"/>
  <c r="E12" i="26"/>
  <c r="V11" i="26"/>
  <c r="V15" i="26" s="1"/>
  <c r="U11" i="26"/>
  <c r="T11" i="26"/>
  <c r="T15" i="26" s="1"/>
  <c r="S11" i="26"/>
  <c r="S15" i="26" s="1"/>
  <c r="R11" i="26"/>
  <c r="R15" i="26" s="1"/>
  <c r="P11" i="26"/>
  <c r="P15" i="26" s="1"/>
  <c r="O11" i="26"/>
  <c r="N11" i="26"/>
  <c r="N15" i="26" s="1"/>
  <c r="M11" i="26"/>
  <c r="M15" i="26" s="1"/>
  <c r="L11" i="26"/>
  <c r="L15" i="26" s="1"/>
  <c r="K11" i="26"/>
  <c r="J11" i="26"/>
  <c r="J15" i="26" s="1"/>
  <c r="I11" i="26"/>
  <c r="I15" i="26" s="1"/>
  <c r="H11" i="26"/>
  <c r="H15" i="26" s="1"/>
  <c r="G11" i="26"/>
  <c r="G15" i="26" s="1"/>
  <c r="F11" i="26"/>
  <c r="F15" i="26" s="1"/>
  <c r="B3" i="26"/>
  <c r="B2" i="26"/>
  <c r="B1" i="26"/>
  <c r="BF23" i="25"/>
  <c r="BE23" i="25"/>
  <c r="BD23" i="25"/>
  <c r="BC23" i="25"/>
  <c r="BB23" i="25"/>
  <c r="BA23" i="25" s="1"/>
  <c r="AZ23" i="25"/>
  <c r="AY23" i="25"/>
  <c r="AX23" i="25"/>
  <c r="AU23" i="25" s="1"/>
  <c r="AW23" i="25"/>
  <c r="AV23" i="25"/>
  <c r="AT23" i="25"/>
  <c r="AS23" i="25"/>
  <c r="AR23" i="25"/>
  <c r="AQ23" i="25"/>
  <c r="AP23" i="25"/>
  <c r="AO23" i="25" s="1"/>
  <c r="AN23" i="25"/>
  <c r="AM23" i="25"/>
  <c r="AL23" i="25"/>
  <c r="AI23" i="25" s="1"/>
  <c r="AK23" i="25"/>
  <c r="AJ23" i="25"/>
  <c r="AH23" i="25"/>
  <c r="AG23" i="25"/>
  <c r="AF23" i="25"/>
  <c r="AE23" i="25"/>
  <c r="AD23" i="25"/>
  <c r="AC23" i="25" s="1"/>
  <c r="AB23" i="25"/>
  <c r="AA23" i="25"/>
  <c r="Z23" i="25"/>
  <c r="W23" i="25" s="1"/>
  <c r="Y23" i="25"/>
  <c r="X23" i="25"/>
  <c r="V23" i="25"/>
  <c r="U23" i="25"/>
  <c r="T23" i="25"/>
  <c r="S23" i="25"/>
  <c r="R23" i="25"/>
  <c r="Q23" i="25" s="1"/>
  <c r="P23" i="25"/>
  <c r="O23" i="25"/>
  <c r="N23" i="25"/>
  <c r="K23" i="25" s="1"/>
  <c r="M23" i="25"/>
  <c r="L23" i="25"/>
  <c r="J23" i="25"/>
  <c r="I23" i="25"/>
  <c r="H23" i="25"/>
  <c r="G23" i="25"/>
  <c r="F23" i="25"/>
  <c r="E23" i="25" s="1"/>
  <c r="BF22" i="25"/>
  <c r="BE22" i="25"/>
  <c r="BD22" i="25"/>
  <c r="BA22" i="25" s="1"/>
  <c r="BC22" i="25"/>
  <c r="BB22" i="25"/>
  <c r="AZ22" i="25"/>
  <c r="AY22" i="25"/>
  <c r="AX22" i="25"/>
  <c r="AW22" i="25"/>
  <c r="AV22" i="25"/>
  <c r="AU22" i="25" s="1"/>
  <c r="AT22" i="25"/>
  <c r="AS22" i="25"/>
  <c r="AR22" i="25"/>
  <c r="AO22" i="25" s="1"/>
  <c r="AQ22" i="25"/>
  <c r="AP22" i="25"/>
  <c r="AN22" i="25"/>
  <c r="AM22" i="25"/>
  <c r="AL22" i="25"/>
  <c r="AK22" i="25"/>
  <c r="AJ22" i="25"/>
  <c r="AI22" i="25" s="1"/>
  <c r="AH22" i="25"/>
  <c r="AG22" i="25"/>
  <c r="AF22" i="25"/>
  <c r="AC22" i="25" s="1"/>
  <c r="AE22" i="25"/>
  <c r="AD22" i="25"/>
  <c r="AB22" i="25"/>
  <c r="AA22" i="25"/>
  <c r="Z22" i="25"/>
  <c r="Y22" i="25"/>
  <c r="X22" i="25"/>
  <c r="W22" i="25" s="1"/>
  <c r="V22" i="25"/>
  <c r="U22" i="25"/>
  <c r="T22" i="25"/>
  <c r="Q22" i="25" s="1"/>
  <c r="S22" i="25"/>
  <c r="R22" i="25"/>
  <c r="P22" i="25"/>
  <c r="O22" i="25"/>
  <c r="N22" i="25"/>
  <c r="M22" i="25"/>
  <c r="L22" i="25"/>
  <c r="K22" i="25" s="1"/>
  <c r="J22" i="25"/>
  <c r="I22" i="25"/>
  <c r="H22" i="25"/>
  <c r="E22" i="25" s="1"/>
  <c r="G22" i="25"/>
  <c r="F22" i="25"/>
  <c r="BF21" i="25"/>
  <c r="BE21" i="25"/>
  <c r="BD21" i="25"/>
  <c r="BC21" i="25"/>
  <c r="BB21" i="25"/>
  <c r="BA21" i="25" s="1"/>
  <c r="AZ21" i="25"/>
  <c r="AY21" i="25"/>
  <c r="AX21" i="25"/>
  <c r="AU21" i="25" s="1"/>
  <c r="AW21" i="25"/>
  <c r="AV21" i="25"/>
  <c r="AT21" i="25"/>
  <c r="AS21" i="25"/>
  <c r="AR21" i="25"/>
  <c r="AQ21" i="25"/>
  <c r="AP21" i="25"/>
  <c r="AO21" i="25" s="1"/>
  <c r="AN21" i="25"/>
  <c r="AM21" i="25"/>
  <c r="AL21" i="25"/>
  <c r="AI21" i="25" s="1"/>
  <c r="AK21" i="25"/>
  <c r="AJ21" i="25"/>
  <c r="AH21" i="25"/>
  <c r="AG21" i="25"/>
  <c r="AF21" i="25"/>
  <c r="AE21" i="25"/>
  <c r="AD21" i="25"/>
  <c r="AC21" i="25" s="1"/>
  <c r="AB21" i="25"/>
  <c r="AA21" i="25"/>
  <c r="Z21" i="25"/>
  <c r="W21" i="25" s="1"/>
  <c r="Y21" i="25"/>
  <c r="X21" i="25"/>
  <c r="V21" i="25"/>
  <c r="U21" i="25"/>
  <c r="T21" i="25"/>
  <c r="S21" i="25"/>
  <c r="R21" i="25"/>
  <c r="Q21" i="25" s="1"/>
  <c r="P21" i="25"/>
  <c r="O21" i="25"/>
  <c r="N21" i="25"/>
  <c r="K21" i="25" s="1"/>
  <c r="M21" i="25"/>
  <c r="L21" i="25"/>
  <c r="J21" i="25"/>
  <c r="I21" i="25"/>
  <c r="H21" i="25"/>
  <c r="G21" i="25"/>
  <c r="F21" i="25"/>
  <c r="E21" i="25" s="1"/>
  <c r="BF20" i="25"/>
  <c r="BF24" i="25" s="1"/>
  <c r="BE20" i="25"/>
  <c r="BE24" i="25" s="1"/>
  <c r="BD20" i="25"/>
  <c r="BA20" i="25" s="1"/>
  <c r="BA24" i="25" s="1"/>
  <c r="BC20" i="25"/>
  <c r="BC24" i="25" s="1"/>
  <c r="BB20" i="25"/>
  <c r="BB24" i="25" s="1"/>
  <c r="AZ20" i="25"/>
  <c r="AZ24" i="25" s="1"/>
  <c r="AY20" i="25"/>
  <c r="AY24" i="25" s="1"/>
  <c r="AX20" i="25"/>
  <c r="AX24" i="25" s="1"/>
  <c r="AW20" i="25"/>
  <c r="AW24" i="25" s="1"/>
  <c r="AV20" i="25"/>
  <c r="AU20" i="25" s="1"/>
  <c r="AU24" i="25" s="1"/>
  <c r="AT20" i="25"/>
  <c r="AS20" i="25"/>
  <c r="AS24" i="25" s="1"/>
  <c r="AR20" i="25"/>
  <c r="AO20" i="25" s="1"/>
  <c r="AQ20" i="25"/>
  <c r="AQ24" i="25" s="1"/>
  <c r="AP20" i="25"/>
  <c r="AN20" i="25"/>
  <c r="AN24" i="25" s="1"/>
  <c r="AM20" i="25"/>
  <c r="AM24" i="25" s="1"/>
  <c r="AL20" i="25"/>
  <c r="AL24" i="25" s="1"/>
  <c r="AK20" i="25"/>
  <c r="AK24" i="25" s="1"/>
  <c r="AJ20" i="25"/>
  <c r="AI20" i="25" s="1"/>
  <c r="AH20" i="25"/>
  <c r="AH24" i="25" s="1"/>
  <c r="AG20" i="25"/>
  <c r="AG24" i="25" s="1"/>
  <c r="AF20" i="25"/>
  <c r="AC20" i="25" s="1"/>
  <c r="AC24" i="25" s="1"/>
  <c r="AE20" i="25"/>
  <c r="AE24" i="25" s="1"/>
  <c r="AD20" i="25"/>
  <c r="AD24" i="25" s="1"/>
  <c r="AB20" i="25"/>
  <c r="AB24" i="25" s="1"/>
  <c r="AA20" i="25"/>
  <c r="AA24" i="25" s="1"/>
  <c r="Z20" i="25"/>
  <c r="Z24" i="25" s="1"/>
  <c r="Y20" i="25"/>
  <c r="Y24" i="25" s="1"/>
  <c r="X20" i="25"/>
  <c r="W20" i="25" s="1"/>
  <c r="W24" i="25" s="1"/>
  <c r="V20" i="25"/>
  <c r="U20" i="25"/>
  <c r="U24" i="25" s="1"/>
  <c r="T20" i="25"/>
  <c r="Q20" i="25" s="1"/>
  <c r="S20" i="25"/>
  <c r="S24" i="25" s="1"/>
  <c r="R20" i="25"/>
  <c r="P20" i="25"/>
  <c r="P24" i="25" s="1"/>
  <c r="O20" i="25"/>
  <c r="O24" i="25" s="1"/>
  <c r="N20" i="25"/>
  <c r="N24" i="25" s="1"/>
  <c r="M20" i="25"/>
  <c r="M24" i="25" s="1"/>
  <c r="L20" i="25"/>
  <c r="K20" i="25" s="1"/>
  <c r="K24" i="25" s="1"/>
  <c r="J20" i="25"/>
  <c r="J24" i="25" s="1"/>
  <c r="I20" i="25"/>
  <c r="I24" i="25" s="1"/>
  <c r="H20" i="25"/>
  <c r="E20" i="25" s="1"/>
  <c r="E24" i="25" s="1"/>
  <c r="G20" i="25"/>
  <c r="G24" i="25" s="1"/>
  <c r="F20" i="25"/>
  <c r="F24" i="25" s="1"/>
  <c r="BF18" i="25"/>
  <c r="BF17" i="25"/>
  <c r="BE17" i="25"/>
  <c r="BD17" i="25"/>
  <c r="BA17" i="25" s="1"/>
  <c r="BC17" i="25"/>
  <c r="BB17" i="25"/>
  <c r="AZ17" i="25"/>
  <c r="AY17" i="25"/>
  <c r="AX17" i="25"/>
  <c r="AW17" i="25"/>
  <c r="AV17" i="25"/>
  <c r="AU17" i="25" s="1"/>
  <c r="AT17" i="25"/>
  <c r="AS17" i="25"/>
  <c r="AR17" i="25"/>
  <c r="AO17" i="25" s="1"/>
  <c r="AQ17" i="25"/>
  <c r="AP17" i="25"/>
  <c r="AN17" i="25"/>
  <c r="AM17" i="25"/>
  <c r="AL17" i="25"/>
  <c r="AK17" i="25"/>
  <c r="AJ17" i="25"/>
  <c r="AI17" i="25" s="1"/>
  <c r="AH17" i="25"/>
  <c r="AG17" i="25"/>
  <c r="AF17" i="25"/>
  <c r="AC17" i="25" s="1"/>
  <c r="AE17" i="25"/>
  <c r="AD17" i="25"/>
  <c r="AB17" i="25"/>
  <c r="AA17" i="25"/>
  <c r="Z17" i="25"/>
  <c r="Y17" i="25"/>
  <c r="X17" i="25"/>
  <c r="W17" i="25" s="1"/>
  <c r="V17" i="25"/>
  <c r="U17" i="25"/>
  <c r="T17" i="25"/>
  <c r="S17" i="25"/>
  <c r="R17" i="25"/>
  <c r="Q17" i="25"/>
  <c r="P17" i="25"/>
  <c r="O17" i="25"/>
  <c r="N17" i="25"/>
  <c r="M17" i="25"/>
  <c r="L17" i="25"/>
  <c r="J17" i="25"/>
  <c r="I17" i="25"/>
  <c r="H17" i="25"/>
  <c r="G17" i="25"/>
  <c r="F17" i="25"/>
  <c r="E17" i="25"/>
  <c r="BF16" i="25"/>
  <c r="BE16" i="25"/>
  <c r="BE18" i="25" s="1"/>
  <c r="BD16" i="25"/>
  <c r="BC16" i="25"/>
  <c r="BC18" i="25" s="1"/>
  <c r="BB16" i="25"/>
  <c r="AZ16" i="25"/>
  <c r="AZ18" i="25" s="1"/>
  <c r="AY16" i="25"/>
  <c r="AY18" i="25" s="1"/>
  <c r="AX16" i="25"/>
  <c r="AX18" i="25" s="1"/>
  <c r="AW16" i="25"/>
  <c r="AW18" i="25" s="1"/>
  <c r="AV16" i="25"/>
  <c r="AV18" i="25" s="1"/>
  <c r="AT16" i="25"/>
  <c r="AT18" i="25" s="1"/>
  <c r="AS16" i="25"/>
  <c r="AS18" i="25" s="1"/>
  <c r="AR16" i="25"/>
  <c r="AR18" i="25" s="1"/>
  <c r="AQ16" i="25"/>
  <c r="AQ18" i="25" s="1"/>
  <c r="AP16" i="25"/>
  <c r="AO16" i="25" s="1"/>
  <c r="AO18" i="25" s="1"/>
  <c r="AN16" i="25"/>
  <c r="AN18" i="25" s="1"/>
  <c r="AM16" i="25"/>
  <c r="AM18" i="25" s="1"/>
  <c r="AL16" i="25"/>
  <c r="AL18" i="25" s="1"/>
  <c r="AK16" i="25"/>
  <c r="AK18" i="25" s="1"/>
  <c r="AJ16" i="25"/>
  <c r="AJ18" i="25" s="1"/>
  <c r="AH16" i="25"/>
  <c r="AH18" i="25" s="1"/>
  <c r="AG16" i="25"/>
  <c r="AG18" i="25" s="1"/>
  <c r="AF16" i="25"/>
  <c r="AF18" i="25" s="1"/>
  <c r="AE16" i="25"/>
  <c r="AE18" i="25" s="1"/>
  <c r="AD16" i="25"/>
  <c r="AD18" i="25" s="1"/>
  <c r="AC16" i="25"/>
  <c r="AC18" i="25" s="1"/>
  <c r="AB16" i="25"/>
  <c r="AB18" i="25" s="1"/>
  <c r="AA16" i="25"/>
  <c r="AA18" i="25" s="1"/>
  <c r="Z16" i="25"/>
  <c r="Z18" i="25" s="1"/>
  <c r="Y16" i="25"/>
  <c r="Y18" i="25" s="1"/>
  <c r="X16" i="25"/>
  <c r="X18" i="25" s="1"/>
  <c r="V16" i="25"/>
  <c r="V18" i="25" s="1"/>
  <c r="U16" i="25"/>
  <c r="U18" i="25" s="1"/>
  <c r="T16" i="25"/>
  <c r="T18" i="25" s="1"/>
  <c r="S16" i="25"/>
  <c r="S18" i="25" s="1"/>
  <c r="R16" i="25"/>
  <c r="R18" i="25" s="1"/>
  <c r="Q16" i="25"/>
  <c r="Q18" i="25" s="1"/>
  <c r="P16" i="25"/>
  <c r="P18" i="25" s="1"/>
  <c r="O16" i="25"/>
  <c r="O18" i="25" s="1"/>
  <c r="N16" i="25"/>
  <c r="N18" i="25" s="1"/>
  <c r="M16" i="25"/>
  <c r="M18" i="25" s="1"/>
  <c r="L16" i="25"/>
  <c r="L18" i="25" s="1"/>
  <c r="J16" i="25"/>
  <c r="J18" i="25" s="1"/>
  <c r="I16" i="25"/>
  <c r="I18" i="25" s="1"/>
  <c r="H16" i="25"/>
  <c r="H18" i="25" s="1"/>
  <c r="G16" i="25"/>
  <c r="G18" i="25" s="1"/>
  <c r="F16" i="25"/>
  <c r="F18" i="25" s="1"/>
  <c r="E16" i="25"/>
  <c r="E18" i="25" s="1"/>
  <c r="BF13" i="25"/>
  <c r="BE13" i="25"/>
  <c r="BD13" i="25"/>
  <c r="BC13" i="25"/>
  <c r="BB13" i="25"/>
  <c r="BA13" i="25"/>
  <c r="AZ13" i="25"/>
  <c r="AY13" i="25"/>
  <c r="AX13" i="25"/>
  <c r="AW13" i="25"/>
  <c r="AV13" i="25"/>
  <c r="AU13" i="25" s="1"/>
  <c r="AT13" i="25"/>
  <c r="AS13" i="25"/>
  <c r="AR13" i="25"/>
  <c r="AQ13" i="25"/>
  <c r="AP13" i="25"/>
  <c r="AO13" i="25"/>
  <c r="AN13" i="25"/>
  <c r="AM13" i="25"/>
  <c r="AL13" i="25"/>
  <c r="AK13" i="25"/>
  <c r="AJ13" i="25"/>
  <c r="AI13" i="25" s="1"/>
  <c r="AH13" i="25"/>
  <c r="AG13" i="25"/>
  <c r="AF13" i="25"/>
  <c r="AE13" i="25"/>
  <c r="AD13" i="25"/>
  <c r="AC13" i="25"/>
  <c r="AB13" i="25"/>
  <c r="AA13" i="25"/>
  <c r="Z13" i="25"/>
  <c r="Y13" i="25"/>
  <c r="X13" i="25"/>
  <c r="W13" i="25" s="1"/>
  <c r="V13" i="25"/>
  <c r="U13" i="25"/>
  <c r="T13" i="25"/>
  <c r="S13" i="25"/>
  <c r="R13" i="25"/>
  <c r="Q13" i="25"/>
  <c r="P13" i="25"/>
  <c r="O13" i="25"/>
  <c r="N13" i="25"/>
  <c r="M13" i="25"/>
  <c r="L13" i="25"/>
  <c r="K13" i="25" s="1"/>
  <c r="J13" i="25"/>
  <c r="I13" i="25"/>
  <c r="H13" i="25"/>
  <c r="G13" i="25"/>
  <c r="F13" i="25"/>
  <c r="E13" i="25"/>
  <c r="BF12" i="25"/>
  <c r="BE12" i="25"/>
  <c r="BD12" i="25"/>
  <c r="BC12" i="25"/>
  <c r="BB12" i="25"/>
  <c r="BA12" i="25" s="1"/>
  <c r="AZ12" i="25"/>
  <c r="AY12" i="25"/>
  <c r="AX12" i="25"/>
  <c r="AW12" i="25"/>
  <c r="AV12" i="25"/>
  <c r="AU12" i="25"/>
  <c r="AT12" i="25"/>
  <c r="AS12" i="25"/>
  <c r="AR12" i="25"/>
  <c r="AQ12" i="25"/>
  <c r="AP12" i="25"/>
  <c r="AO12" i="25" s="1"/>
  <c r="AN12" i="25"/>
  <c r="AM12" i="25"/>
  <c r="AL12" i="25"/>
  <c r="AK12" i="25"/>
  <c r="AJ12" i="25"/>
  <c r="AI12" i="25"/>
  <c r="AH12" i="25"/>
  <c r="AG12" i="25"/>
  <c r="AF12" i="25"/>
  <c r="AE12" i="25"/>
  <c r="AD12" i="25"/>
  <c r="AC12" i="25" s="1"/>
  <c r="AB12" i="25"/>
  <c r="AA12" i="25"/>
  <c r="Z12" i="25"/>
  <c r="Y12" i="25"/>
  <c r="X12" i="25"/>
  <c r="W12" i="25"/>
  <c r="V12" i="25"/>
  <c r="U12" i="25"/>
  <c r="T12" i="25"/>
  <c r="S12" i="25"/>
  <c r="R12" i="25"/>
  <c r="Q12" i="25" s="1"/>
  <c r="P12" i="25"/>
  <c r="O12" i="25"/>
  <c r="N12" i="25"/>
  <c r="M12" i="25"/>
  <c r="L12" i="25"/>
  <c r="K12" i="25"/>
  <c r="J12" i="25"/>
  <c r="I12" i="25"/>
  <c r="H12" i="25"/>
  <c r="G12" i="25"/>
  <c r="F12" i="25"/>
  <c r="E12" i="25" s="1"/>
  <c r="BF11" i="25"/>
  <c r="BE11" i="25"/>
  <c r="BD11" i="25"/>
  <c r="BA11" i="25" s="1"/>
  <c r="BC11" i="25"/>
  <c r="BB11" i="25"/>
  <c r="AZ11" i="25"/>
  <c r="AY11" i="25"/>
  <c r="AX11" i="25"/>
  <c r="AW11" i="25"/>
  <c r="AV11" i="25"/>
  <c r="AU11" i="25" s="1"/>
  <c r="AT11" i="25"/>
  <c r="AS11" i="25"/>
  <c r="AR11" i="25"/>
  <c r="AO11" i="25" s="1"/>
  <c r="AQ11" i="25"/>
  <c r="AP11" i="25"/>
  <c r="AN11" i="25"/>
  <c r="AM11" i="25"/>
  <c r="AL11" i="25"/>
  <c r="AK11" i="25"/>
  <c r="AJ11" i="25"/>
  <c r="AI11" i="25" s="1"/>
  <c r="AH11" i="25"/>
  <c r="AG11" i="25"/>
  <c r="AF11" i="25"/>
  <c r="AC11" i="25" s="1"/>
  <c r="AE11" i="25"/>
  <c r="AD11" i="25"/>
  <c r="AB11" i="25"/>
  <c r="AA11" i="25"/>
  <c r="Z11" i="25"/>
  <c r="Y11" i="25"/>
  <c r="X11" i="25"/>
  <c r="W11" i="25" s="1"/>
  <c r="V11" i="25"/>
  <c r="U11" i="25"/>
  <c r="T11" i="25"/>
  <c r="S11" i="25"/>
  <c r="R11" i="25"/>
  <c r="Q11" i="25" s="1"/>
  <c r="P11" i="25"/>
  <c r="O11" i="25"/>
  <c r="N11" i="25"/>
  <c r="M11" i="25"/>
  <c r="L11" i="25"/>
  <c r="K11" i="25" s="1"/>
  <c r="J11" i="25"/>
  <c r="I11" i="25"/>
  <c r="H11" i="25"/>
  <c r="G11" i="25"/>
  <c r="F11" i="25"/>
  <c r="E11" i="25" s="1"/>
  <c r="BF10" i="25"/>
  <c r="BF14" i="25" s="1"/>
  <c r="BE10" i="25"/>
  <c r="BE14" i="25" s="1"/>
  <c r="BD10" i="25"/>
  <c r="BD14" i="25" s="1"/>
  <c r="BC10" i="25"/>
  <c r="BC14" i="25" s="1"/>
  <c r="BB10" i="25"/>
  <c r="BB14" i="25" s="1"/>
  <c r="AZ10" i="25"/>
  <c r="AZ14" i="25" s="1"/>
  <c r="AY10" i="25"/>
  <c r="AY14" i="25" s="1"/>
  <c r="AX10" i="25"/>
  <c r="AX14" i="25" s="1"/>
  <c r="AW10" i="25"/>
  <c r="AW14" i="25" s="1"/>
  <c r="AV10" i="25"/>
  <c r="AV14" i="25" s="1"/>
  <c r="AT10" i="25"/>
  <c r="AT14" i="25" s="1"/>
  <c r="AS10" i="25"/>
  <c r="AS14" i="25" s="1"/>
  <c r="AR10" i="25"/>
  <c r="AR14" i="25" s="1"/>
  <c r="AQ10" i="25"/>
  <c r="AQ14" i="25" s="1"/>
  <c r="AP10" i="25"/>
  <c r="AP14" i="25" s="1"/>
  <c r="AN10" i="25"/>
  <c r="AN14" i="25" s="1"/>
  <c r="AM10" i="25"/>
  <c r="AM14" i="25" s="1"/>
  <c r="AL10" i="25"/>
  <c r="AL14" i="25" s="1"/>
  <c r="AK10" i="25"/>
  <c r="AK14" i="25" s="1"/>
  <c r="AJ10" i="25"/>
  <c r="AJ14" i="25" s="1"/>
  <c r="AH10" i="25"/>
  <c r="AH14" i="25" s="1"/>
  <c r="AG10" i="25"/>
  <c r="AG14" i="25" s="1"/>
  <c r="AF10" i="25"/>
  <c r="AF14" i="25" s="1"/>
  <c r="AE10" i="25"/>
  <c r="AE14" i="25" s="1"/>
  <c r="AD10" i="25"/>
  <c r="AD14" i="25" s="1"/>
  <c r="AB10" i="25"/>
  <c r="AB14" i="25" s="1"/>
  <c r="AA10" i="25"/>
  <c r="AA14" i="25" s="1"/>
  <c r="Z10" i="25"/>
  <c r="Z14" i="25" s="1"/>
  <c r="Y10" i="25"/>
  <c r="Y14" i="25" s="1"/>
  <c r="X10" i="25"/>
  <c r="X14" i="25" s="1"/>
  <c r="V10" i="25"/>
  <c r="V14" i="25" s="1"/>
  <c r="U10" i="25"/>
  <c r="U14" i="25" s="1"/>
  <c r="T10" i="25"/>
  <c r="T14" i="25" s="1"/>
  <c r="S10" i="25"/>
  <c r="S14" i="25" s="1"/>
  <c r="R10" i="25"/>
  <c r="R14" i="25" s="1"/>
  <c r="P10" i="25"/>
  <c r="P14" i="25" s="1"/>
  <c r="O10" i="25"/>
  <c r="O14" i="25" s="1"/>
  <c r="N10" i="25"/>
  <c r="N14" i="25" s="1"/>
  <c r="M10" i="25"/>
  <c r="M14" i="25" s="1"/>
  <c r="L10" i="25"/>
  <c r="L14" i="25" s="1"/>
  <c r="J10" i="25"/>
  <c r="J14" i="25" s="1"/>
  <c r="I10" i="25"/>
  <c r="I14" i="25" s="1"/>
  <c r="H10" i="25"/>
  <c r="H14" i="25" s="1"/>
  <c r="G10" i="25"/>
  <c r="G14" i="25" s="1"/>
  <c r="F10" i="25"/>
  <c r="F14" i="25" s="1"/>
  <c r="F3" i="25"/>
  <c r="B3" i="25"/>
  <c r="B2" i="25"/>
  <c r="B1" i="25"/>
  <c r="AH24" i="24"/>
  <c r="AG24" i="24"/>
  <c r="AF24" i="24"/>
  <c r="AE24" i="24"/>
  <c r="AD24" i="24"/>
  <c r="AC24" i="24" s="1"/>
  <c r="AB24" i="24"/>
  <c r="AA24" i="24"/>
  <c r="Z24" i="24"/>
  <c r="Y24" i="24"/>
  <c r="X24" i="24"/>
  <c r="W24" i="24" s="1"/>
  <c r="V24" i="24"/>
  <c r="U24" i="24"/>
  <c r="T24" i="24"/>
  <c r="S24" i="24"/>
  <c r="R24" i="24"/>
  <c r="Q24" i="24" s="1"/>
  <c r="P24" i="24"/>
  <c r="O24" i="24"/>
  <c r="N24" i="24"/>
  <c r="M24" i="24"/>
  <c r="L24" i="24"/>
  <c r="K24" i="24" s="1"/>
  <c r="J24" i="24"/>
  <c r="I24" i="24"/>
  <c r="H24" i="24"/>
  <c r="G24" i="24"/>
  <c r="F24" i="24"/>
  <c r="E24" i="24" s="1"/>
  <c r="AH23" i="24"/>
  <c r="AG23" i="24"/>
  <c r="AF23" i="24"/>
  <c r="AE23" i="24"/>
  <c r="AD23" i="24"/>
  <c r="AC23" i="24" s="1"/>
  <c r="AB23" i="24"/>
  <c r="AA23" i="24"/>
  <c r="Z23" i="24"/>
  <c r="Y23" i="24"/>
  <c r="X23" i="24"/>
  <c r="W23" i="24" s="1"/>
  <c r="V23" i="24"/>
  <c r="U23" i="24"/>
  <c r="T23" i="24"/>
  <c r="S23" i="24"/>
  <c r="R23" i="24"/>
  <c r="Q23" i="24" s="1"/>
  <c r="P23" i="24"/>
  <c r="O23" i="24"/>
  <c r="N23" i="24"/>
  <c r="M23" i="24"/>
  <c r="L23" i="24"/>
  <c r="K23" i="24" s="1"/>
  <c r="J23" i="24"/>
  <c r="I23" i="24"/>
  <c r="H23" i="24"/>
  <c r="G23" i="24"/>
  <c r="F23" i="24"/>
  <c r="E23" i="24" s="1"/>
  <c r="AH22" i="24"/>
  <c r="AG22" i="24"/>
  <c r="AF22" i="24"/>
  <c r="AE22" i="24"/>
  <c r="AD22" i="24"/>
  <c r="AC22" i="24" s="1"/>
  <c r="AB22" i="24"/>
  <c r="AA22" i="24"/>
  <c r="Z22" i="24"/>
  <c r="Y22" i="24"/>
  <c r="X22" i="24"/>
  <c r="W22" i="24" s="1"/>
  <c r="V22" i="24"/>
  <c r="U22" i="24"/>
  <c r="T22" i="24"/>
  <c r="S22" i="24"/>
  <c r="R22" i="24"/>
  <c r="Q22" i="24" s="1"/>
  <c r="P22" i="24"/>
  <c r="O22" i="24"/>
  <c r="N22" i="24"/>
  <c r="M22" i="24"/>
  <c r="L22" i="24"/>
  <c r="K22" i="24" s="1"/>
  <c r="J22" i="24"/>
  <c r="I22" i="24"/>
  <c r="H22" i="24"/>
  <c r="G22" i="24"/>
  <c r="F22" i="24"/>
  <c r="E22" i="24" s="1"/>
  <c r="AH21" i="24"/>
  <c r="AH25" i="24" s="1"/>
  <c r="AG21" i="24"/>
  <c r="AG25" i="24" s="1"/>
  <c r="AF21" i="24"/>
  <c r="AF25" i="24" s="1"/>
  <c r="AE21" i="24"/>
  <c r="AE25" i="24" s="1"/>
  <c r="AD21" i="24"/>
  <c r="AD25" i="24" s="1"/>
  <c r="AB21" i="24"/>
  <c r="AB25" i="24" s="1"/>
  <c r="AA21" i="24"/>
  <c r="AA25" i="24" s="1"/>
  <c r="Z21" i="24"/>
  <c r="Z25" i="24" s="1"/>
  <c r="Y21" i="24"/>
  <c r="Y25" i="24" s="1"/>
  <c r="X21" i="24"/>
  <c r="X25" i="24" s="1"/>
  <c r="V21" i="24"/>
  <c r="V25" i="24" s="1"/>
  <c r="U21" i="24"/>
  <c r="U25" i="24" s="1"/>
  <c r="T21" i="24"/>
  <c r="T25" i="24" s="1"/>
  <c r="S21" i="24"/>
  <c r="S25" i="24" s="1"/>
  <c r="R21" i="24"/>
  <c r="R25" i="24" s="1"/>
  <c r="P21" i="24"/>
  <c r="P25" i="24" s="1"/>
  <c r="O21" i="24"/>
  <c r="O25" i="24" s="1"/>
  <c r="N21" i="24"/>
  <c r="N25" i="24" s="1"/>
  <c r="M21" i="24"/>
  <c r="M25" i="24" s="1"/>
  <c r="L21" i="24"/>
  <c r="L25" i="24" s="1"/>
  <c r="J21" i="24"/>
  <c r="J25" i="24" s="1"/>
  <c r="I21" i="24"/>
  <c r="I25" i="24" s="1"/>
  <c r="H21" i="24"/>
  <c r="H25" i="24" s="1"/>
  <c r="G21" i="24"/>
  <c r="G25" i="24" s="1"/>
  <c r="F21" i="24"/>
  <c r="F25" i="24" s="1"/>
  <c r="AH18" i="24"/>
  <c r="AG18" i="24"/>
  <c r="AF18" i="24"/>
  <c r="AE18" i="24"/>
  <c r="AD18" i="24"/>
  <c r="AC18" i="24" s="1"/>
  <c r="AB18" i="24"/>
  <c r="AA18" i="24"/>
  <c r="Z18" i="24"/>
  <c r="Y18" i="24"/>
  <c r="X18" i="24"/>
  <c r="W18" i="24" s="1"/>
  <c r="V18" i="24"/>
  <c r="U18" i="24"/>
  <c r="T18" i="24"/>
  <c r="S18" i="24"/>
  <c r="R18" i="24"/>
  <c r="Q18" i="24" s="1"/>
  <c r="P18" i="24"/>
  <c r="O18" i="24"/>
  <c r="N18" i="24"/>
  <c r="M18" i="24"/>
  <c r="L18" i="24"/>
  <c r="K18" i="24" s="1"/>
  <c r="J18" i="24"/>
  <c r="I18" i="24"/>
  <c r="H18" i="24"/>
  <c r="G18" i="24"/>
  <c r="F18" i="24"/>
  <c r="E18" i="24" s="1"/>
  <c r="AH17" i="24"/>
  <c r="AH19" i="24" s="1"/>
  <c r="AG17" i="24"/>
  <c r="AG19" i="24" s="1"/>
  <c r="AF17" i="24"/>
  <c r="AF19" i="24" s="1"/>
  <c r="AE17" i="24"/>
  <c r="AE19" i="24" s="1"/>
  <c r="AD17" i="24"/>
  <c r="AD19" i="24" s="1"/>
  <c r="AB17" i="24"/>
  <c r="AB19" i="24" s="1"/>
  <c r="AA17" i="24"/>
  <c r="AA19" i="24" s="1"/>
  <c r="Z17" i="24"/>
  <c r="Z19" i="24" s="1"/>
  <c r="Y17" i="24"/>
  <c r="Y19" i="24" s="1"/>
  <c r="X17" i="24"/>
  <c r="X19" i="24" s="1"/>
  <c r="V17" i="24"/>
  <c r="V19" i="24" s="1"/>
  <c r="U17" i="24"/>
  <c r="U19" i="24" s="1"/>
  <c r="T17" i="24"/>
  <c r="T19" i="24" s="1"/>
  <c r="S17" i="24"/>
  <c r="S19" i="24" s="1"/>
  <c r="R17" i="24"/>
  <c r="R19" i="24" s="1"/>
  <c r="P17" i="24"/>
  <c r="P19" i="24" s="1"/>
  <c r="O17" i="24"/>
  <c r="O19" i="24" s="1"/>
  <c r="N17" i="24"/>
  <c r="N19" i="24" s="1"/>
  <c r="M17" i="24"/>
  <c r="M19" i="24" s="1"/>
  <c r="L17" i="24"/>
  <c r="J17" i="24"/>
  <c r="J19" i="24" s="1"/>
  <c r="I17" i="24"/>
  <c r="I19" i="24" s="1"/>
  <c r="H17" i="24"/>
  <c r="H19" i="24" s="1"/>
  <c r="G17" i="24"/>
  <c r="G19" i="24" s="1"/>
  <c r="F17" i="24"/>
  <c r="F19" i="24" s="1"/>
  <c r="AH14" i="24"/>
  <c r="AG14" i="24"/>
  <c r="AF14" i="24"/>
  <c r="AE14" i="24"/>
  <c r="AD14" i="24"/>
  <c r="AC14" i="24" s="1"/>
  <c r="AB14" i="24"/>
  <c r="AA14" i="24"/>
  <c r="Z14" i="24"/>
  <c r="Y14" i="24"/>
  <c r="X14" i="24"/>
  <c r="V14" i="24"/>
  <c r="U14" i="24"/>
  <c r="T14" i="24"/>
  <c r="S14" i="24"/>
  <c r="R14" i="24"/>
  <c r="Q14" i="24"/>
  <c r="P14" i="24"/>
  <c r="O14" i="24"/>
  <c r="N14" i="24"/>
  <c r="M14" i="24"/>
  <c r="K14" i="24" s="1"/>
  <c r="L14" i="24"/>
  <c r="J14" i="24"/>
  <c r="I14" i="24"/>
  <c r="H14" i="24"/>
  <c r="G14" i="24"/>
  <c r="F14" i="24"/>
  <c r="E14" i="24"/>
  <c r="AH13" i="24"/>
  <c r="AG13" i="24"/>
  <c r="AF13" i="24"/>
  <c r="AE13" i="24"/>
  <c r="AD13" i="24"/>
  <c r="AC13" i="24" s="1"/>
  <c r="AB13" i="24"/>
  <c r="AA13" i="24"/>
  <c r="Z13" i="24"/>
  <c r="Y13" i="24"/>
  <c r="X13" i="24"/>
  <c r="W13" i="24"/>
  <c r="V13" i="24"/>
  <c r="U13" i="24"/>
  <c r="T13" i="24"/>
  <c r="S13" i="24"/>
  <c r="Q13" i="24" s="1"/>
  <c r="R13" i="24"/>
  <c r="P13" i="24"/>
  <c r="O13" i="24"/>
  <c r="N13" i="24"/>
  <c r="M13" i="24"/>
  <c r="L13" i="24"/>
  <c r="K13" i="24"/>
  <c r="J13" i="24"/>
  <c r="I13" i="24"/>
  <c r="H13" i="24"/>
  <c r="G13" i="24"/>
  <c r="E13" i="24" s="1"/>
  <c r="F13" i="24"/>
  <c r="AH12" i="24"/>
  <c r="AG12" i="24"/>
  <c r="AF12" i="24"/>
  <c r="AE12" i="24"/>
  <c r="AD12" i="24"/>
  <c r="AC12" i="24"/>
  <c r="AB12" i="24"/>
  <c r="AA12" i="24"/>
  <c r="Z12" i="24"/>
  <c r="Y12" i="24"/>
  <c r="W12" i="24" s="1"/>
  <c r="X12" i="24"/>
  <c r="V12" i="24"/>
  <c r="U12" i="24"/>
  <c r="T12" i="24"/>
  <c r="S12" i="24"/>
  <c r="R12" i="24"/>
  <c r="Q12" i="24"/>
  <c r="P12" i="24"/>
  <c r="O12" i="24"/>
  <c r="N12" i="24"/>
  <c r="M12" i="24"/>
  <c r="K12" i="24" s="1"/>
  <c r="L12" i="24"/>
  <c r="J12" i="24"/>
  <c r="I12" i="24"/>
  <c r="H12" i="24"/>
  <c r="G12" i="24"/>
  <c r="F12" i="24"/>
  <c r="E12" i="24"/>
  <c r="AH11" i="24"/>
  <c r="AH15" i="24" s="1"/>
  <c r="AG11" i="24"/>
  <c r="AF11" i="24"/>
  <c r="AF15" i="24" s="1"/>
  <c r="AE11" i="24"/>
  <c r="AE15" i="24" s="1"/>
  <c r="AD11" i="24"/>
  <c r="AD15" i="24" s="1"/>
  <c r="AB11" i="24"/>
  <c r="AB15" i="24" s="1"/>
  <c r="AA11" i="24"/>
  <c r="AA15" i="24" s="1"/>
  <c r="Z11" i="24"/>
  <c r="Z15" i="24" s="1"/>
  <c r="Y11" i="24"/>
  <c r="X11" i="24"/>
  <c r="X15" i="24" s="1"/>
  <c r="W11" i="24"/>
  <c r="V11" i="24"/>
  <c r="V15" i="24" s="1"/>
  <c r="U11" i="24"/>
  <c r="T11" i="24"/>
  <c r="T15" i="24" s="1"/>
  <c r="S11" i="24"/>
  <c r="S15" i="24" s="1"/>
  <c r="R11" i="24"/>
  <c r="R15" i="24" s="1"/>
  <c r="P11" i="24"/>
  <c r="P15" i="24" s="1"/>
  <c r="O11" i="24"/>
  <c r="O15" i="24" s="1"/>
  <c r="N11" i="24"/>
  <c r="N15" i="24" s="1"/>
  <c r="M11" i="24"/>
  <c r="L11" i="24"/>
  <c r="L15" i="24" s="1"/>
  <c r="K11" i="24"/>
  <c r="K15" i="24" s="1"/>
  <c r="J11" i="24"/>
  <c r="J15" i="24" s="1"/>
  <c r="I11" i="24"/>
  <c r="H11" i="24"/>
  <c r="H15" i="24" s="1"/>
  <c r="G11" i="24"/>
  <c r="G15" i="24" s="1"/>
  <c r="F11" i="24"/>
  <c r="F15" i="24" s="1"/>
  <c r="B3" i="24"/>
  <c r="B2" i="24"/>
  <c r="B1" i="24"/>
  <c r="R15" i="15"/>
  <c r="K15" i="15"/>
  <c r="R14" i="15"/>
  <c r="K14" i="15"/>
  <c r="D14" i="15"/>
  <c r="D15" i="15" s="1"/>
  <c r="B3" i="15"/>
  <c r="B2" i="15"/>
  <c r="B1" i="15"/>
  <c r="R15" i="16"/>
  <c r="K15" i="16"/>
  <c r="R14" i="16"/>
  <c r="K14" i="16"/>
  <c r="D14" i="16"/>
  <c r="D15" i="16" s="1"/>
  <c r="B3" i="16"/>
  <c r="B2" i="16"/>
  <c r="B1" i="16"/>
  <c r="D15" i="7"/>
  <c r="R14" i="7"/>
  <c r="R15" i="7" s="1"/>
  <c r="K14" i="7"/>
  <c r="K15" i="7" s="1"/>
  <c r="D14" i="7"/>
  <c r="B3" i="7"/>
  <c r="B2" i="7"/>
  <c r="B1" i="7"/>
  <c r="K14" i="6"/>
  <c r="K15" i="6" s="1"/>
  <c r="D14" i="6"/>
  <c r="K9" i="6"/>
  <c r="B3" i="6"/>
  <c r="B2" i="6"/>
  <c r="B1" i="6"/>
  <c r="K14" i="17"/>
  <c r="K15" i="17" s="1"/>
  <c r="D14" i="17"/>
  <c r="K9" i="17"/>
  <c r="B3" i="17"/>
  <c r="B2" i="17"/>
  <c r="B1" i="17"/>
  <c r="K14" i="18"/>
  <c r="K15" i="18" s="1"/>
  <c r="D14" i="18"/>
  <c r="K9" i="18"/>
  <c r="B3" i="18"/>
  <c r="B2" i="18"/>
  <c r="B1" i="18"/>
  <c r="Y25" i="10"/>
  <c r="X25" i="10"/>
  <c r="W25" i="10"/>
  <c r="V25" i="10"/>
  <c r="U25" i="10"/>
  <c r="T25" i="10"/>
  <c r="S25" i="10"/>
  <c r="R25" i="10"/>
  <c r="Q25" i="10"/>
  <c r="P25" i="10"/>
  <c r="O25" i="10"/>
  <c r="L25" i="10" s="1"/>
  <c r="N25" i="10"/>
  <c r="M25" i="10"/>
  <c r="K25" i="10"/>
  <c r="J25" i="10"/>
  <c r="I25" i="10"/>
  <c r="H25" i="10"/>
  <c r="G25" i="10"/>
  <c r="E25" i="10" s="1"/>
  <c r="F25" i="10"/>
  <c r="Y24" i="10"/>
  <c r="X24" i="10"/>
  <c r="W24" i="10"/>
  <c r="V24" i="10"/>
  <c r="U24" i="10"/>
  <c r="T24" i="10"/>
  <c r="S24" i="10" s="1"/>
  <c r="R24" i="10"/>
  <c r="Q24" i="10"/>
  <c r="P24" i="10"/>
  <c r="O24" i="10"/>
  <c r="N24" i="10"/>
  <c r="M24" i="10"/>
  <c r="L24" i="10"/>
  <c r="K24" i="10"/>
  <c r="J24" i="10"/>
  <c r="I24" i="10"/>
  <c r="H24" i="10"/>
  <c r="E24" i="10" s="1"/>
  <c r="G24" i="10"/>
  <c r="F24" i="10"/>
  <c r="Y23" i="10"/>
  <c r="X23" i="10"/>
  <c r="W23" i="10"/>
  <c r="V23" i="10"/>
  <c r="U23" i="10"/>
  <c r="S23" i="10" s="1"/>
  <c r="T23" i="10"/>
  <c r="R23" i="10"/>
  <c r="Q23" i="10"/>
  <c r="P23" i="10"/>
  <c r="O23" i="10"/>
  <c r="N23" i="10"/>
  <c r="M23" i="10"/>
  <c r="L23" i="10" s="1"/>
  <c r="K23" i="10"/>
  <c r="J23" i="10"/>
  <c r="I23" i="10"/>
  <c r="H23" i="10"/>
  <c r="G23" i="10"/>
  <c r="F23" i="10"/>
  <c r="E23" i="10"/>
  <c r="Y22" i="10"/>
  <c r="Y26" i="10" s="1"/>
  <c r="X22" i="10"/>
  <c r="X26" i="10" s="1"/>
  <c r="W22" i="10"/>
  <c r="W26" i="10" s="1"/>
  <c r="V22" i="10"/>
  <c r="S22" i="10" s="1"/>
  <c r="U22" i="10"/>
  <c r="U26" i="10" s="1"/>
  <c r="T22" i="10"/>
  <c r="T26" i="10" s="1"/>
  <c r="R22" i="10"/>
  <c r="R26" i="10" s="1"/>
  <c r="Q22" i="10"/>
  <c r="Q26" i="10" s="1"/>
  <c r="P22" i="10"/>
  <c r="P26" i="10" s="1"/>
  <c r="O22" i="10"/>
  <c r="O26" i="10" s="1"/>
  <c r="N22" i="10"/>
  <c r="L22" i="10" s="1"/>
  <c r="M22" i="10"/>
  <c r="M26" i="10" s="1"/>
  <c r="K22" i="10"/>
  <c r="K26" i="10" s="1"/>
  <c r="J22" i="10"/>
  <c r="J26" i="10" s="1"/>
  <c r="I22" i="10"/>
  <c r="I26" i="10" s="1"/>
  <c r="H22" i="10"/>
  <c r="H26" i="10" s="1"/>
  <c r="G22" i="10"/>
  <c r="G26" i="10" s="1"/>
  <c r="F22" i="10"/>
  <c r="F26" i="10" s="1"/>
  <c r="W20" i="10"/>
  <c r="O20" i="10"/>
  <c r="K20" i="10"/>
  <c r="G20" i="10"/>
  <c r="Y19" i="10"/>
  <c r="X19" i="10"/>
  <c r="X20" i="10" s="1"/>
  <c r="W19" i="10"/>
  <c r="V19" i="10"/>
  <c r="U19" i="10"/>
  <c r="T19" i="10"/>
  <c r="T20" i="10" s="1"/>
  <c r="R19" i="10"/>
  <c r="Q19" i="10"/>
  <c r="P19" i="10"/>
  <c r="P20" i="10" s="1"/>
  <c r="O19" i="10"/>
  <c r="N19" i="10"/>
  <c r="M19" i="10"/>
  <c r="L19" i="10"/>
  <c r="K19" i="10"/>
  <c r="J19" i="10"/>
  <c r="I19" i="10"/>
  <c r="H19" i="10"/>
  <c r="H20" i="10" s="1"/>
  <c r="G19" i="10"/>
  <c r="F19" i="10"/>
  <c r="Y18" i="10"/>
  <c r="Y20" i="10" s="1"/>
  <c r="X18" i="10"/>
  <c r="W18" i="10"/>
  <c r="V18" i="10"/>
  <c r="V20" i="10" s="1"/>
  <c r="U18" i="10"/>
  <c r="U20" i="10" s="1"/>
  <c r="T18" i="10"/>
  <c r="R18" i="10"/>
  <c r="R20" i="10" s="1"/>
  <c r="Q18" i="10"/>
  <c r="Q20" i="10" s="1"/>
  <c r="P18" i="10"/>
  <c r="O18" i="10"/>
  <c r="N18" i="10"/>
  <c r="N20" i="10" s="1"/>
  <c r="M18" i="10"/>
  <c r="M20" i="10" s="1"/>
  <c r="K18" i="10"/>
  <c r="J18" i="10"/>
  <c r="J20" i="10" s="1"/>
  <c r="I18" i="10"/>
  <c r="I20" i="10" s="1"/>
  <c r="H18" i="10"/>
  <c r="G18" i="10"/>
  <c r="F18" i="10"/>
  <c r="F20" i="10" s="1"/>
  <c r="E18" i="10"/>
  <c r="Y15" i="10"/>
  <c r="X15" i="10"/>
  <c r="W15" i="10"/>
  <c r="V15" i="10"/>
  <c r="U15" i="10"/>
  <c r="T15" i="10"/>
  <c r="S15" i="10"/>
  <c r="R15" i="10"/>
  <c r="Q15" i="10"/>
  <c r="P15" i="10"/>
  <c r="O15" i="10"/>
  <c r="L15" i="10" s="1"/>
  <c r="N15" i="10"/>
  <c r="M15" i="10"/>
  <c r="K15" i="10"/>
  <c r="J15" i="10"/>
  <c r="I15" i="10"/>
  <c r="H15" i="10"/>
  <c r="G15" i="10"/>
  <c r="E15" i="10" s="1"/>
  <c r="F15" i="10"/>
  <c r="Y14" i="10"/>
  <c r="X14" i="10"/>
  <c r="W14" i="10"/>
  <c r="V14" i="10"/>
  <c r="U14" i="10"/>
  <c r="T14" i="10"/>
  <c r="S14" i="10" s="1"/>
  <c r="R14" i="10"/>
  <c r="Q14" i="10"/>
  <c r="P14" i="10"/>
  <c r="O14" i="10"/>
  <c r="N14" i="10"/>
  <c r="M14" i="10"/>
  <c r="L14" i="10"/>
  <c r="K14" i="10"/>
  <c r="J14" i="10"/>
  <c r="I14" i="10"/>
  <c r="H14" i="10"/>
  <c r="E14" i="10" s="1"/>
  <c r="G14" i="10"/>
  <c r="F14" i="10"/>
  <c r="Y13" i="10"/>
  <c r="X13" i="10"/>
  <c r="W13" i="10"/>
  <c r="V13" i="10"/>
  <c r="U13" i="10"/>
  <c r="S13" i="10" s="1"/>
  <c r="T13" i="10"/>
  <c r="R13" i="10"/>
  <c r="Q13" i="10"/>
  <c r="P13" i="10"/>
  <c r="O13" i="10"/>
  <c r="N13" i="10"/>
  <c r="M13" i="10"/>
  <c r="L13" i="10" s="1"/>
  <c r="K13" i="10"/>
  <c r="J13" i="10"/>
  <c r="I13" i="10"/>
  <c r="H13" i="10"/>
  <c r="G13" i="10"/>
  <c r="F13" i="10"/>
  <c r="E13" i="10"/>
  <c r="Y12" i="10"/>
  <c r="X12" i="10"/>
  <c r="W12" i="10"/>
  <c r="V12" i="10"/>
  <c r="S12" i="10" s="1"/>
  <c r="U12" i="10"/>
  <c r="T12" i="10"/>
  <c r="R12" i="10"/>
  <c r="R16" i="10" s="1"/>
  <c r="Q12" i="10"/>
  <c r="P12" i="10"/>
  <c r="O12" i="10"/>
  <c r="N12" i="10"/>
  <c r="L12" i="10" s="1"/>
  <c r="M12" i="10"/>
  <c r="K12" i="10"/>
  <c r="J12" i="10"/>
  <c r="J16" i="10" s="1"/>
  <c r="I12" i="10"/>
  <c r="H12" i="10"/>
  <c r="G12" i="10"/>
  <c r="F12" i="10"/>
  <c r="F16" i="10" s="1"/>
  <c r="Y11" i="10"/>
  <c r="Y16" i="10" s="1"/>
  <c r="X11" i="10"/>
  <c r="X16" i="10" s="1"/>
  <c r="W11" i="10"/>
  <c r="W16" i="10" s="1"/>
  <c r="V11" i="10"/>
  <c r="U11" i="10"/>
  <c r="U16" i="10" s="1"/>
  <c r="T11" i="10"/>
  <c r="T16" i="10" s="1"/>
  <c r="S11" i="10"/>
  <c r="R11" i="10"/>
  <c r="Q11" i="10"/>
  <c r="Q16" i="10" s="1"/>
  <c r="P11" i="10"/>
  <c r="P16" i="10" s="1"/>
  <c r="O11" i="10"/>
  <c r="O16" i="10" s="1"/>
  <c r="N11" i="10"/>
  <c r="M11" i="10"/>
  <c r="M16" i="10" s="1"/>
  <c r="K11" i="10"/>
  <c r="K16" i="10" s="1"/>
  <c r="J11" i="10"/>
  <c r="I11" i="10"/>
  <c r="I16" i="10" s="1"/>
  <c r="H11" i="10"/>
  <c r="H16" i="10" s="1"/>
  <c r="G11" i="10"/>
  <c r="E11" i="10" s="1"/>
  <c r="F11" i="10"/>
  <c r="B3" i="10"/>
  <c r="B2" i="10"/>
  <c r="B1" i="10"/>
  <c r="W49" i="5"/>
  <c r="V49" i="5"/>
  <c r="U49" i="5"/>
  <c r="T49" i="5"/>
  <c r="S49" i="5"/>
  <c r="R49" i="5"/>
  <c r="Q49" i="5" s="1"/>
  <c r="P49" i="5"/>
  <c r="O49" i="5"/>
  <c r="N49" i="5"/>
  <c r="M49" i="5"/>
  <c r="L49" i="5"/>
  <c r="K49" i="5"/>
  <c r="J49" i="5"/>
  <c r="I49" i="5"/>
  <c r="H49" i="5"/>
  <c r="G49" i="5"/>
  <c r="F49" i="5"/>
  <c r="C49" i="5" s="1"/>
  <c r="E49" i="5"/>
  <c r="D49" i="5"/>
  <c r="W48" i="5"/>
  <c r="V48" i="5"/>
  <c r="U48" i="5"/>
  <c r="T48" i="5"/>
  <c r="S48" i="5"/>
  <c r="Q48" i="5" s="1"/>
  <c r="R48" i="5"/>
  <c r="P48" i="5"/>
  <c r="O48" i="5"/>
  <c r="N48" i="5"/>
  <c r="M48" i="5"/>
  <c r="L48" i="5"/>
  <c r="K48" i="5"/>
  <c r="J48" i="5" s="1"/>
  <c r="I48" i="5"/>
  <c r="H48" i="5"/>
  <c r="G48" i="5"/>
  <c r="F48" i="5"/>
  <c r="E48" i="5"/>
  <c r="D48" i="5"/>
  <c r="C48" i="5"/>
  <c r="W47" i="5"/>
  <c r="V47" i="5"/>
  <c r="U47" i="5"/>
  <c r="T47" i="5"/>
  <c r="Q47" i="5" s="1"/>
  <c r="S47" i="5"/>
  <c r="R47" i="5"/>
  <c r="P47" i="5"/>
  <c r="O47" i="5"/>
  <c r="N47" i="5"/>
  <c r="M47" i="5"/>
  <c r="L47" i="5"/>
  <c r="J47" i="5" s="1"/>
  <c r="K47" i="5"/>
  <c r="I47" i="5"/>
  <c r="H47" i="5"/>
  <c r="G47" i="5"/>
  <c r="F47" i="5"/>
  <c r="E47" i="5"/>
  <c r="D47" i="5"/>
  <c r="C47" i="5" s="1"/>
  <c r="W46" i="5"/>
  <c r="W50" i="5" s="1"/>
  <c r="V46" i="5"/>
  <c r="V50" i="5" s="1"/>
  <c r="U46" i="5"/>
  <c r="U50" i="5" s="1"/>
  <c r="T46" i="5"/>
  <c r="T50" i="5" s="1"/>
  <c r="S46" i="5"/>
  <c r="S50" i="5" s="1"/>
  <c r="R46" i="5"/>
  <c r="R50" i="5" s="1"/>
  <c r="Q46" i="5"/>
  <c r="P46" i="5"/>
  <c r="P50" i="5" s="1"/>
  <c r="O46" i="5"/>
  <c r="O50" i="5" s="1"/>
  <c r="N46" i="5"/>
  <c r="N50" i="5" s="1"/>
  <c r="M46" i="5"/>
  <c r="J46" i="5" s="1"/>
  <c r="L46" i="5"/>
  <c r="L50" i="5" s="1"/>
  <c r="K46" i="5"/>
  <c r="K50" i="5" s="1"/>
  <c r="I46" i="5"/>
  <c r="I50" i="5" s="1"/>
  <c r="H46" i="5"/>
  <c r="H50" i="5" s="1"/>
  <c r="G46" i="5"/>
  <c r="G50" i="5" s="1"/>
  <c r="F46" i="5"/>
  <c r="F50" i="5" s="1"/>
  <c r="E46" i="5"/>
  <c r="C46" i="5" s="1"/>
  <c r="D46" i="5"/>
  <c r="D50" i="5" s="1"/>
  <c r="V44" i="5"/>
  <c r="R44" i="5"/>
  <c r="N44" i="5"/>
  <c r="F44" i="5"/>
  <c r="W43" i="5"/>
  <c r="W44" i="5" s="1"/>
  <c r="V43" i="5"/>
  <c r="U43" i="5"/>
  <c r="T43" i="5"/>
  <c r="S43" i="5"/>
  <c r="Q43" i="5" s="1"/>
  <c r="R43" i="5"/>
  <c r="P43" i="5"/>
  <c r="O43" i="5"/>
  <c r="O44" i="5" s="1"/>
  <c r="N43" i="5"/>
  <c r="M43" i="5"/>
  <c r="L43" i="5"/>
  <c r="K43" i="5"/>
  <c r="K44" i="5" s="1"/>
  <c r="I43" i="5"/>
  <c r="H43" i="5"/>
  <c r="G43" i="5"/>
  <c r="G44" i="5" s="1"/>
  <c r="F43" i="5"/>
  <c r="E43" i="5"/>
  <c r="D43" i="5"/>
  <c r="C43" i="5"/>
  <c r="W42" i="5"/>
  <c r="V42" i="5"/>
  <c r="U42" i="5"/>
  <c r="U44" i="5" s="1"/>
  <c r="T42" i="5"/>
  <c r="T44" i="5" s="1"/>
  <c r="S42" i="5"/>
  <c r="R42" i="5"/>
  <c r="P42" i="5"/>
  <c r="P44" i="5" s="1"/>
  <c r="O42" i="5"/>
  <c r="N42" i="5"/>
  <c r="M42" i="5"/>
  <c r="M44" i="5" s="1"/>
  <c r="L42" i="5"/>
  <c r="L44" i="5" s="1"/>
  <c r="K42" i="5"/>
  <c r="I42" i="5"/>
  <c r="I44" i="5" s="1"/>
  <c r="H42" i="5"/>
  <c r="H44" i="5" s="1"/>
  <c r="G42" i="5"/>
  <c r="F42" i="5"/>
  <c r="E42" i="5"/>
  <c r="E44" i="5" s="1"/>
  <c r="D42" i="5"/>
  <c r="D44" i="5" s="1"/>
  <c r="W39" i="5"/>
  <c r="V39" i="5"/>
  <c r="U39" i="5"/>
  <c r="T39" i="5"/>
  <c r="S39" i="5"/>
  <c r="R39" i="5"/>
  <c r="Q39" i="5" s="1"/>
  <c r="P39" i="5"/>
  <c r="O39" i="5"/>
  <c r="N39" i="5"/>
  <c r="M39" i="5"/>
  <c r="L39" i="5"/>
  <c r="K39" i="5"/>
  <c r="J39" i="5"/>
  <c r="I39" i="5"/>
  <c r="H39" i="5"/>
  <c r="G39" i="5"/>
  <c r="F39" i="5"/>
  <c r="C39" i="5" s="1"/>
  <c r="E39" i="5"/>
  <c r="D39" i="5"/>
  <c r="W38" i="5"/>
  <c r="V38" i="5"/>
  <c r="U38" i="5"/>
  <c r="T38" i="5"/>
  <c r="S38" i="5"/>
  <c r="Q38" i="5" s="1"/>
  <c r="R38" i="5"/>
  <c r="P38" i="5"/>
  <c r="O38" i="5"/>
  <c r="N38" i="5"/>
  <c r="M38" i="5"/>
  <c r="L38" i="5"/>
  <c r="K38" i="5"/>
  <c r="J38" i="5" s="1"/>
  <c r="I38" i="5"/>
  <c r="H38" i="5"/>
  <c r="G38" i="5"/>
  <c r="F38" i="5"/>
  <c r="E38" i="5"/>
  <c r="D38" i="5"/>
  <c r="C38" i="5"/>
  <c r="W37" i="5"/>
  <c r="V37" i="5"/>
  <c r="U37" i="5"/>
  <c r="T37" i="5"/>
  <c r="Q37" i="5" s="1"/>
  <c r="S37" i="5"/>
  <c r="R37" i="5"/>
  <c r="P37" i="5"/>
  <c r="O37" i="5"/>
  <c r="N37" i="5"/>
  <c r="M37" i="5"/>
  <c r="L37" i="5"/>
  <c r="J37" i="5" s="1"/>
  <c r="K37" i="5"/>
  <c r="I37" i="5"/>
  <c r="H37" i="5"/>
  <c r="G37" i="5"/>
  <c r="F37" i="5"/>
  <c r="E37" i="5"/>
  <c r="D37" i="5"/>
  <c r="C37" i="5" s="1"/>
  <c r="W36" i="5"/>
  <c r="V36" i="5"/>
  <c r="U36" i="5"/>
  <c r="U40" i="5" s="1"/>
  <c r="T36" i="5"/>
  <c r="S36" i="5"/>
  <c r="R36" i="5"/>
  <c r="Q36" i="5"/>
  <c r="P36" i="5"/>
  <c r="O36" i="5"/>
  <c r="N36" i="5"/>
  <c r="M36" i="5"/>
  <c r="J36" i="5" s="1"/>
  <c r="L36" i="5"/>
  <c r="K36" i="5"/>
  <c r="I36" i="5"/>
  <c r="I40" i="5" s="1"/>
  <c r="H36" i="5"/>
  <c r="G36" i="5"/>
  <c r="F36" i="5"/>
  <c r="E36" i="5"/>
  <c r="C36" i="5" s="1"/>
  <c r="D36" i="5"/>
  <c r="W35" i="5"/>
  <c r="W40" i="5" s="1"/>
  <c r="V35" i="5"/>
  <c r="V40" i="5" s="1"/>
  <c r="U35" i="5"/>
  <c r="T35" i="5"/>
  <c r="T40" i="5" s="1"/>
  <c r="S35" i="5"/>
  <c r="S40" i="5" s="1"/>
  <c r="R35" i="5"/>
  <c r="R40" i="5" s="1"/>
  <c r="P35" i="5"/>
  <c r="P40" i="5" s="1"/>
  <c r="O35" i="5"/>
  <c r="O40" i="5" s="1"/>
  <c r="N35" i="5"/>
  <c r="N40" i="5" s="1"/>
  <c r="M35" i="5"/>
  <c r="L35" i="5"/>
  <c r="L40" i="5" s="1"/>
  <c r="K35" i="5"/>
  <c r="K40" i="5" s="1"/>
  <c r="J35" i="5"/>
  <c r="J40" i="5" s="1"/>
  <c r="I35" i="5"/>
  <c r="H35" i="5"/>
  <c r="H40" i="5" s="1"/>
  <c r="G35" i="5"/>
  <c r="G40" i="5" s="1"/>
  <c r="F35" i="5"/>
  <c r="F40" i="5" s="1"/>
  <c r="E35" i="5"/>
  <c r="D35" i="5"/>
  <c r="D40" i="5" s="1"/>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J28" i="5" s="1"/>
  <c r="C26" i="5"/>
  <c r="AE25" i="5"/>
  <c r="X25" i="5"/>
  <c r="Q25" i="5"/>
  <c r="Q28" i="5" s="1"/>
  <c r="J25" i="5"/>
  <c r="C25" i="5"/>
  <c r="AE24" i="5"/>
  <c r="AE28" i="5" s="1"/>
  <c r="X24" i="5"/>
  <c r="X28" i="5" s="1"/>
  <c r="Q24" i="5"/>
  <c r="J24" i="5"/>
  <c r="C24" i="5"/>
  <c r="C28" i="5" s="1"/>
  <c r="AK22" i="5"/>
  <c r="AJ22" i="5"/>
  <c r="AI22" i="5"/>
  <c r="AH22" i="5"/>
  <c r="AG22" i="5"/>
  <c r="AF22" i="5"/>
  <c r="AD22" i="5"/>
  <c r="AC22" i="5"/>
  <c r="AB22" i="5"/>
  <c r="AA22" i="5"/>
  <c r="Z22" i="5"/>
  <c r="Y22" i="5"/>
  <c r="W22" i="5"/>
  <c r="V22" i="5"/>
  <c r="U22" i="5"/>
  <c r="T22" i="5"/>
  <c r="S22" i="5"/>
  <c r="R22" i="5"/>
  <c r="Q22" i="5"/>
  <c r="P22" i="5"/>
  <c r="O22" i="5"/>
  <c r="N22" i="5"/>
  <c r="M22" i="5"/>
  <c r="L22" i="5"/>
  <c r="K22" i="5"/>
  <c r="I22" i="5"/>
  <c r="H22" i="5"/>
  <c r="G22" i="5"/>
  <c r="F22" i="5"/>
  <c r="E22" i="5"/>
  <c r="D22" i="5"/>
  <c r="AE21" i="5"/>
  <c r="X21" i="5"/>
  <c r="Q21" i="5"/>
  <c r="J21" i="5"/>
  <c r="C21" i="5"/>
  <c r="AE20" i="5"/>
  <c r="AE22" i="5" s="1"/>
  <c r="X20" i="5"/>
  <c r="X22" i="5" s="1"/>
  <c r="Q20" i="5"/>
  <c r="J20" i="5"/>
  <c r="J22" i="5" s="1"/>
  <c r="C20" i="5"/>
  <c r="C22" i="5" s="1"/>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X17" i="5" s="1"/>
  <c r="X18" i="5" s="1"/>
  <c r="Q14" i="5"/>
  <c r="J14" i="5"/>
  <c r="C14" i="5"/>
  <c r="AE13" i="5"/>
  <c r="AE17" i="5" s="1"/>
  <c r="AE18" i="5" s="1"/>
  <c r="X13" i="5"/>
  <c r="Q13" i="5"/>
  <c r="J13" i="5"/>
  <c r="C13" i="5"/>
  <c r="C17" i="5" s="1"/>
  <c r="C18" i="5" s="1"/>
  <c r="AE12" i="5"/>
  <c r="X12" i="5"/>
  <c r="Q12" i="5"/>
  <c r="Q17" i="5" s="1"/>
  <c r="Q18" i="5" s="1"/>
  <c r="J12" i="5"/>
  <c r="J17" i="5" s="1"/>
  <c r="J18" i="5" s="1"/>
  <c r="C12" i="5"/>
  <c r="A11" i="5"/>
  <c r="X6" i="5"/>
  <c r="AE6" i="5" s="1"/>
  <c r="Q6" i="5"/>
  <c r="J6" i="5"/>
  <c r="B3" i="5"/>
  <c r="B2" i="5"/>
  <c r="B1" i="5"/>
  <c r="BO24" i="9"/>
  <c r="BN24" i="9"/>
  <c r="BM24" i="9"/>
  <c r="BL24" i="9"/>
  <c r="BI24" i="9" s="1"/>
  <c r="BK24" i="9"/>
  <c r="BJ24" i="9"/>
  <c r="BH24" i="9"/>
  <c r="BG24" i="9"/>
  <c r="BF24" i="9"/>
  <c r="BE24" i="9"/>
  <c r="BD24" i="9"/>
  <c r="BB24" i="9" s="1"/>
  <c r="BC24" i="9"/>
  <c r="BA24" i="9"/>
  <c r="AZ24" i="9"/>
  <c r="AY24" i="9"/>
  <c r="AX24" i="9"/>
  <c r="AW24" i="9"/>
  <c r="AV24" i="9"/>
  <c r="AU24" i="9" s="1"/>
  <c r="AT24" i="9"/>
  <c r="AS24" i="9"/>
  <c r="AR24" i="9"/>
  <c r="AQ24" i="9"/>
  <c r="AP24" i="9"/>
  <c r="AO24" i="9"/>
  <c r="AN24" i="9"/>
  <c r="AM24" i="9"/>
  <c r="AL24" i="9"/>
  <c r="AK24" i="9"/>
  <c r="AJ24" i="9"/>
  <c r="AG24" i="9" s="1"/>
  <c r="AI24" i="9"/>
  <c r="AH24" i="9"/>
  <c r="AF24" i="9"/>
  <c r="AE24" i="9"/>
  <c r="AD24" i="9"/>
  <c r="AC24" i="9"/>
  <c r="AB24" i="9"/>
  <c r="Z24" i="9" s="1"/>
  <c r="AA24" i="9"/>
  <c r="Y24" i="9"/>
  <c r="X24" i="9"/>
  <c r="W24" i="9"/>
  <c r="V24" i="9"/>
  <c r="U24" i="9"/>
  <c r="T24" i="9"/>
  <c r="S24" i="9" s="1"/>
  <c r="R24" i="9"/>
  <c r="Q24" i="9"/>
  <c r="P24" i="9"/>
  <c r="O24" i="9"/>
  <c r="N24" i="9"/>
  <c r="M24" i="9"/>
  <c r="L24" i="9" s="1"/>
  <c r="K24" i="9"/>
  <c r="J24" i="9"/>
  <c r="I24" i="9"/>
  <c r="H24" i="9"/>
  <c r="G24" i="9"/>
  <c r="F24" i="9"/>
  <c r="E24" i="9"/>
  <c r="BO23" i="9"/>
  <c r="BN23" i="9"/>
  <c r="BM23" i="9"/>
  <c r="BL23" i="9"/>
  <c r="BK23" i="9"/>
  <c r="BJ23" i="9"/>
  <c r="BH23" i="9"/>
  <c r="BG23" i="9"/>
  <c r="BF23" i="9"/>
  <c r="BE23" i="9"/>
  <c r="BD23" i="9"/>
  <c r="BC23" i="9"/>
  <c r="BA23" i="9"/>
  <c r="AZ23" i="9"/>
  <c r="AY23" i="9"/>
  <c r="AX23" i="9"/>
  <c r="AW23" i="9"/>
  <c r="AV23" i="9"/>
  <c r="AU23" i="9"/>
  <c r="AT23" i="9"/>
  <c r="AS23" i="9"/>
  <c r="AR23" i="9"/>
  <c r="AQ23" i="9"/>
  <c r="AN23" i="9" s="1"/>
  <c r="AP23" i="9"/>
  <c r="AO23" i="9"/>
  <c r="AM23" i="9"/>
  <c r="AL23" i="9"/>
  <c r="AK23" i="9"/>
  <c r="AJ23" i="9"/>
  <c r="AI23" i="9"/>
  <c r="AG23" i="9" s="1"/>
  <c r="AH23" i="9"/>
  <c r="AF23" i="9"/>
  <c r="AE23" i="9"/>
  <c r="AD23" i="9"/>
  <c r="AC23" i="9"/>
  <c r="AB23" i="9"/>
  <c r="AA23" i="9"/>
  <c r="Z23" i="9" s="1"/>
  <c r="Y23" i="9"/>
  <c r="X23" i="9"/>
  <c r="W23" i="9"/>
  <c r="V23" i="9"/>
  <c r="U23" i="9"/>
  <c r="T23" i="9"/>
  <c r="S23" i="9" s="1"/>
  <c r="R23" i="9"/>
  <c r="Q23" i="9"/>
  <c r="P23" i="9"/>
  <c r="O23" i="9"/>
  <c r="N23" i="9"/>
  <c r="M23" i="9"/>
  <c r="L23" i="9" s="1"/>
  <c r="K23" i="9"/>
  <c r="J23" i="9"/>
  <c r="I23" i="9"/>
  <c r="H23" i="9"/>
  <c r="G23" i="9"/>
  <c r="F23" i="9"/>
  <c r="E23" i="9"/>
  <c r="BO22" i="9"/>
  <c r="BN22" i="9"/>
  <c r="BM22" i="9"/>
  <c r="BL22" i="9"/>
  <c r="BK22" i="9"/>
  <c r="BJ22" i="9"/>
  <c r="BH22" i="9"/>
  <c r="BG22" i="9"/>
  <c r="BF22" i="9"/>
  <c r="BE22" i="9"/>
  <c r="BD22" i="9"/>
  <c r="BC22" i="9"/>
  <c r="BB22" i="9" s="1"/>
  <c r="BA22" i="9"/>
  <c r="AZ22" i="9"/>
  <c r="AY22" i="9"/>
  <c r="AX22" i="9"/>
  <c r="AW22" i="9"/>
  <c r="AV22" i="9"/>
  <c r="AU22" i="9"/>
  <c r="AT22" i="9"/>
  <c r="AS22" i="9"/>
  <c r="AR22" i="9"/>
  <c r="AQ22" i="9"/>
  <c r="AN22" i="9" s="1"/>
  <c r="AP22" i="9"/>
  <c r="AO22" i="9"/>
  <c r="AM22" i="9"/>
  <c r="AL22" i="9"/>
  <c r="AK22" i="9"/>
  <c r="AJ22" i="9"/>
  <c r="AI22" i="9"/>
  <c r="AH22" i="9"/>
  <c r="AG22" i="9" s="1"/>
  <c r="AF22" i="9"/>
  <c r="AE22" i="9"/>
  <c r="AD22" i="9"/>
  <c r="AC22" i="9"/>
  <c r="AB22" i="9"/>
  <c r="AA22" i="9"/>
  <c r="Z22" i="9" s="1"/>
  <c r="Y22" i="9"/>
  <c r="X22" i="9"/>
  <c r="W22" i="9"/>
  <c r="V22" i="9"/>
  <c r="U22" i="9"/>
  <c r="T22" i="9"/>
  <c r="S22" i="9"/>
  <c r="R22" i="9"/>
  <c r="Q22" i="9"/>
  <c r="P22" i="9"/>
  <c r="O22" i="9"/>
  <c r="L22" i="9" s="1"/>
  <c r="N22" i="9"/>
  <c r="M22" i="9"/>
  <c r="K22" i="9"/>
  <c r="J22" i="9"/>
  <c r="I22" i="9"/>
  <c r="H22" i="9"/>
  <c r="G22" i="9"/>
  <c r="F22" i="9"/>
  <c r="E22" i="9" s="1"/>
  <c r="BO21" i="9"/>
  <c r="BO25" i="9" s="1"/>
  <c r="BN21" i="9"/>
  <c r="BN25" i="9" s="1"/>
  <c r="BM21" i="9"/>
  <c r="BM25" i="9" s="1"/>
  <c r="BL21" i="9"/>
  <c r="BK21" i="9"/>
  <c r="BK25" i="9" s="1"/>
  <c r="BJ21" i="9"/>
  <c r="BJ25" i="9" s="1"/>
  <c r="BH21" i="9"/>
  <c r="BG21" i="9"/>
  <c r="BF21" i="9"/>
  <c r="BF25" i="9" s="1"/>
  <c r="BE21" i="9"/>
  <c r="BE25" i="9" s="1"/>
  <c r="BD21" i="9"/>
  <c r="BC21" i="9"/>
  <c r="BB21" i="9"/>
  <c r="BA21" i="9"/>
  <c r="BA25" i="9" s="1"/>
  <c r="AZ21" i="9"/>
  <c r="AZ25" i="9" s="1"/>
  <c r="AY21" i="9"/>
  <c r="AX21" i="9"/>
  <c r="AX25" i="9" s="1"/>
  <c r="AW21" i="9"/>
  <c r="AW25" i="9" s="1"/>
  <c r="AV21" i="9"/>
  <c r="AV25" i="9" s="1"/>
  <c r="AT21" i="9"/>
  <c r="AT25" i="9" s="1"/>
  <c r="AS21" i="9"/>
  <c r="AS25" i="9" s="1"/>
  <c r="AR21" i="9"/>
  <c r="AR25" i="9" s="1"/>
  <c r="AQ21" i="9"/>
  <c r="AP21" i="9"/>
  <c r="AP25" i="9" s="1"/>
  <c r="AO21" i="9"/>
  <c r="AO25" i="9" s="1"/>
  <c r="AM21" i="9"/>
  <c r="AL21" i="9"/>
  <c r="AL25" i="9" s="1"/>
  <c r="AK21" i="9"/>
  <c r="AK25" i="9" s="1"/>
  <c r="AJ21" i="9"/>
  <c r="AJ25" i="9" s="1"/>
  <c r="AI21" i="9"/>
  <c r="AH21" i="9"/>
  <c r="AH25" i="9" s="1"/>
  <c r="AF21" i="9"/>
  <c r="AE21" i="9"/>
  <c r="AD21" i="9"/>
  <c r="AD25" i="9" s="1"/>
  <c r="AC21" i="9"/>
  <c r="AC25" i="9" s="1"/>
  <c r="AB21" i="9"/>
  <c r="AA21" i="9"/>
  <c r="Z21" i="9"/>
  <c r="Y21" i="9"/>
  <c r="Y25" i="9" s="1"/>
  <c r="X21" i="9"/>
  <c r="X25" i="9" s="1"/>
  <c r="W21" i="9"/>
  <c r="V21" i="9"/>
  <c r="V25" i="9" s="1"/>
  <c r="U21" i="9"/>
  <c r="U25" i="9" s="1"/>
  <c r="T21" i="9"/>
  <c r="T25" i="9" s="1"/>
  <c r="R21" i="9"/>
  <c r="R25" i="9" s="1"/>
  <c r="Q21" i="9"/>
  <c r="P21" i="9"/>
  <c r="P25" i="9" s="1"/>
  <c r="O21" i="9"/>
  <c r="N21" i="9"/>
  <c r="N25" i="9" s="1"/>
  <c r="M21" i="9"/>
  <c r="L21" i="9" s="1"/>
  <c r="K21" i="9"/>
  <c r="J21" i="9"/>
  <c r="J25" i="9" s="1"/>
  <c r="I21" i="9"/>
  <c r="H21" i="9"/>
  <c r="H25" i="9" s="1"/>
  <c r="G21" i="9"/>
  <c r="F21" i="9"/>
  <c r="F25" i="9" s="1"/>
  <c r="BE19" i="9"/>
  <c r="BA19" i="9"/>
  <c r="AW19" i="9"/>
  <c r="AS19" i="9"/>
  <c r="AO19" i="9"/>
  <c r="AK19" i="9"/>
  <c r="AC19" i="9"/>
  <c r="Y19" i="9"/>
  <c r="U19" i="9"/>
  <c r="Q19" i="9"/>
  <c r="M19" i="9"/>
  <c r="I19" i="9"/>
  <c r="BO18" i="9"/>
  <c r="BN18" i="9"/>
  <c r="BM18" i="9"/>
  <c r="BL18" i="9"/>
  <c r="BI18" i="9" s="1"/>
  <c r="BK18" i="9"/>
  <c r="BJ18" i="9"/>
  <c r="BH18" i="9"/>
  <c r="BG18" i="9"/>
  <c r="BF18" i="9"/>
  <c r="BE18" i="9"/>
  <c r="BD18" i="9"/>
  <c r="BC18" i="9"/>
  <c r="BB18" i="9" s="1"/>
  <c r="BA18" i="9"/>
  <c r="AZ18" i="9"/>
  <c r="AY18" i="9"/>
  <c r="AX18" i="9"/>
  <c r="AW18" i="9"/>
  <c r="AV18" i="9"/>
  <c r="AU18" i="9" s="1"/>
  <c r="AT18" i="9"/>
  <c r="AS18" i="9"/>
  <c r="AR18" i="9"/>
  <c r="AQ18" i="9"/>
  <c r="AP18" i="9"/>
  <c r="AO18" i="9"/>
  <c r="AN18" i="9"/>
  <c r="AM18" i="9"/>
  <c r="AL18" i="9"/>
  <c r="AK18" i="9"/>
  <c r="AJ18" i="9"/>
  <c r="AG18" i="9" s="1"/>
  <c r="AI18" i="9"/>
  <c r="AH18" i="9"/>
  <c r="AF18" i="9"/>
  <c r="AE18" i="9"/>
  <c r="AD18" i="9"/>
  <c r="AC18" i="9"/>
  <c r="AB18" i="9"/>
  <c r="AA18" i="9"/>
  <c r="Z18" i="9" s="1"/>
  <c r="Y18" i="9"/>
  <c r="X18" i="9"/>
  <c r="W18" i="9"/>
  <c r="V18" i="9"/>
  <c r="U18" i="9"/>
  <c r="T18" i="9"/>
  <c r="S18" i="9" s="1"/>
  <c r="R18" i="9"/>
  <c r="Q18" i="9"/>
  <c r="P18" i="9"/>
  <c r="O18" i="9"/>
  <c r="N18" i="9"/>
  <c r="M18" i="9"/>
  <c r="L18" i="9"/>
  <c r="K18" i="9"/>
  <c r="J18" i="9"/>
  <c r="I18" i="9"/>
  <c r="H18" i="9"/>
  <c r="E18" i="9" s="1"/>
  <c r="G18" i="9"/>
  <c r="F18" i="9"/>
  <c r="BO17" i="9"/>
  <c r="BN17" i="9"/>
  <c r="BM17" i="9"/>
  <c r="BL17" i="9"/>
  <c r="BK17" i="9"/>
  <c r="BJ17" i="9"/>
  <c r="BI17" i="9" s="1"/>
  <c r="BH17" i="9"/>
  <c r="BH19" i="9" s="1"/>
  <c r="BG17" i="9"/>
  <c r="BG19" i="9" s="1"/>
  <c r="BF17" i="9"/>
  <c r="BF19" i="9" s="1"/>
  <c r="BE17" i="9"/>
  <c r="BD17" i="9"/>
  <c r="BD19" i="9" s="1"/>
  <c r="BC17" i="9"/>
  <c r="BB17" i="9" s="1"/>
  <c r="BB19" i="9" s="1"/>
  <c r="BA17" i="9"/>
  <c r="AZ17" i="9"/>
  <c r="AZ19" i="9" s="1"/>
  <c r="AY17" i="9"/>
  <c r="AY19" i="9" s="1"/>
  <c r="AX17" i="9"/>
  <c r="AX19" i="9" s="1"/>
  <c r="AW17" i="9"/>
  <c r="AV17" i="9"/>
  <c r="AV19" i="9" s="1"/>
  <c r="AU17" i="9"/>
  <c r="AU19" i="9" s="1"/>
  <c r="AT17" i="9"/>
  <c r="AT19" i="9" s="1"/>
  <c r="AS17" i="9"/>
  <c r="AR17" i="9"/>
  <c r="AR19" i="9" s="1"/>
  <c r="AQ17" i="9"/>
  <c r="AN17" i="9" s="1"/>
  <c r="AN19" i="9" s="1"/>
  <c r="AP17" i="9"/>
  <c r="AP19" i="9" s="1"/>
  <c r="AO17" i="9"/>
  <c r="AM17" i="9"/>
  <c r="AM19" i="9" s="1"/>
  <c r="AL17" i="9"/>
  <c r="AL19" i="9" s="1"/>
  <c r="AK17" i="9"/>
  <c r="AJ17" i="9"/>
  <c r="AJ19" i="9" s="1"/>
  <c r="AI17" i="9"/>
  <c r="AI19" i="9" s="1"/>
  <c r="AH17" i="9"/>
  <c r="AH19" i="9" s="1"/>
  <c r="AF17" i="9"/>
  <c r="AF19" i="9" s="1"/>
  <c r="AE17" i="9"/>
  <c r="AE19" i="9" s="1"/>
  <c r="AD17" i="9"/>
  <c r="AD19" i="9" s="1"/>
  <c r="AC17" i="9"/>
  <c r="AB17" i="9"/>
  <c r="AB19" i="9" s="1"/>
  <c r="AA17" i="9"/>
  <c r="Z17" i="9" s="1"/>
  <c r="Z19" i="9" s="1"/>
  <c r="Y17" i="9"/>
  <c r="X17" i="9"/>
  <c r="X19" i="9" s="1"/>
  <c r="W17" i="9"/>
  <c r="W19" i="9" s="1"/>
  <c r="V17" i="9"/>
  <c r="V19" i="9" s="1"/>
  <c r="U17" i="9"/>
  <c r="T17" i="9"/>
  <c r="T19" i="9" s="1"/>
  <c r="S17" i="9"/>
  <c r="S19" i="9" s="1"/>
  <c r="R17" i="9"/>
  <c r="R19" i="9" s="1"/>
  <c r="Q17" i="9"/>
  <c r="P17" i="9"/>
  <c r="P19" i="9" s="1"/>
  <c r="O17" i="9"/>
  <c r="L17" i="9" s="1"/>
  <c r="L19" i="9" s="1"/>
  <c r="N17" i="9"/>
  <c r="N19" i="9" s="1"/>
  <c r="M17" i="9"/>
  <c r="K17" i="9"/>
  <c r="K19" i="9" s="1"/>
  <c r="J17" i="9"/>
  <c r="J19" i="9" s="1"/>
  <c r="I17" i="9"/>
  <c r="H17" i="9"/>
  <c r="H19" i="9" s="1"/>
  <c r="G17" i="9"/>
  <c r="G19" i="9" s="1"/>
  <c r="F17" i="9"/>
  <c r="F19" i="9" s="1"/>
  <c r="BO14" i="9"/>
  <c r="BN14" i="9"/>
  <c r="BM14" i="9"/>
  <c r="BL14" i="9"/>
  <c r="BK14" i="9"/>
  <c r="BJ14" i="9"/>
  <c r="BI14" i="9"/>
  <c r="BH14" i="9"/>
  <c r="BG14" i="9"/>
  <c r="BF14" i="9"/>
  <c r="BE14" i="9"/>
  <c r="BD14" i="9"/>
  <c r="BC14" i="9"/>
  <c r="BB14" i="9" s="1"/>
  <c r="BA14" i="9"/>
  <c r="AZ14" i="9"/>
  <c r="AY14" i="9"/>
  <c r="AX14" i="9"/>
  <c r="AW14" i="9"/>
  <c r="AV14" i="9"/>
  <c r="AU14" i="9" s="1"/>
  <c r="AT14" i="9"/>
  <c r="AS14" i="9"/>
  <c r="AR14" i="9"/>
  <c r="AQ14" i="9"/>
  <c r="AP14" i="9"/>
  <c r="AO14" i="9"/>
  <c r="AN14" i="9" s="1"/>
  <c r="AM14" i="9"/>
  <c r="AL14" i="9"/>
  <c r="AK14" i="9"/>
  <c r="AJ14" i="9"/>
  <c r="AI14" i="9"/>
  <c r="AH14" i="9"/>
  <c r="AG14" i="9"/>
  <c r="AF14" i="9"/>
  <c r="AE14" i="9"/>
  <c r="AD14" i="9"/>
  <c r="AC14" i="9"/>
  <c r="AB14" i="9"/>
  <c r="AA14" i="9"/>
  <c r="Z14" i="9" s="1"/>
  <c r="Y14" i="9"/>
  <c r="X14" i="9"/>
  <c r="W14" i="9"/>
  <c r="V14" i="9"/>
  <c r="U14" i="9"/>
  <c r="T14" i="9"/>
  <c r="S14" i="9" s="1"/>
  <c r="R14" i="9"/>
  <c r="Q14" i="9"/>
  <c r="P14" i="9"/>
  <c r="O14" i="9"/>
  <c r="N14" i="9"/>
  <c r="M14" i="9"/>
  <c r="L14" i="9" s="1"/>
  <c r="K14" i="9"/>
  <c r="J14" i="9"/>
  <c r="I14" i="9"/>
  <c r="H14" i="9"/>
  <c r="G14" i="9"/>
  <c r="F14" i="9"/>
  <c r="E14" i="9"/>
  <c r="BO13" i="9"/>
  <c r="BN13" i="9"/>
  <c r="BM13" i="9"/>
  <c r="BL13" i="9"/>
  <c r="BK13" i="9"/>
  <c r="BJ13" i="9"/>
  <c r="BI13" i="9" s="1"/>
  <c r="BH13" i="9"/>
  <c r="BG13" i="9"/>
  <c r="BF13" i="9"/>
  <c r="BE13" i="9"/>
  <c r="BD13" i="9"/>
  <c r="BC13" i="9"/>
  <c r="BB13" i="9" s="1"/>
  <c r="BA13" i="9"/>
  <c r="AZ13" i="9"/>
  <c r="AY13" i="9"/>
  <c r="AX13" i="9"/>
  <c r="AW13" i="9"/>
  <c r="AV13" i="9"/>
  <c r="AU13" i="9" s="1"/>
  <c r="AT13" i="9"/>
  <c r="AS13" i="9"/>
  <c r="AR13" i="9"/>
  <c r="AQ13" i="9"/>
  <c r="AP13" i="9"/>
  <c r="AO13" i="9"/>
  <c r="AN13" i="9"/>
  <c r="AM13" i="9"/>
  <c r="AL13" i="9"/>
  <c r="AK13" i="9"/>
  <c r="AJ13" i="9"/>
  <c r="AI13" i="9"/>
  <c r="AH13" i="9"/>
  <c r="AG13" i="9" s="1"/>
  <c r="AF13" i="9"/>
  <c r="AE13" i="9"/>
  <c r="AD13" i="9"/>
  <c r="AC13" i="9"/>
  <c r="AB13" i="9"/>
  <c r="AA13" i="9"/>
  <c r="Z13" i="9" s="1"/>
  <c r="Y13" i="9"/>
  <c r="X13" i="9"/>
  <c r="W13" i="9"/>
  <c r="V13" i="9"/>
  <c r="U13" i="9"/>
  <c r="T13" i="9"/>
  <c r="S13" i="9" s="1"/>
  <c r="R13" i="9"/>
  <c r="Q13" i="9"/>
  <c r="P13" i="9"/>
  <c r="O13" i="9"/>
  <c r="N13" i="9"/>
  <c r="M13" i="9"/>
  <c r="L13" i="9"/>
  <c r="K13" i="9"/>
  <c r="J13" i="9"/>
  <c r="I13" i="9"/>
  <c r="H13" i="9"/>
  <c r="G13" i="9"/>
  <c r="F13" i="9"/>
  <c r="E13" i="9" s="1"/>
  <c r="BO12" i="9"/>
  <c r="BN12" i="9"/>
  <c r="BM12" i="9"/>
  <c r="BL12" i="9"/>
  <c r="BK12" i="9"/>
  <c r="BJ12" i="9"/>
  <c r="BI12" i="9" s="1"/>
  <c r="BH12" i="9"/>
  <c r="BG12" i="9"/>
  <c r="BF12" i="9"/>
  <c r="BE12" i="9"/>
  <c r="BD12" i="9"/>
  <c r="BC12" i="9"/>
  <c r="BB12" i="9" s="1"/>
  <c r="BA12" i="9"/>
  <c r="AZ12" i="9"/>
  <c r="AY12" i="9"/>
  <c r="AX12" i="9"/>
  <c r="AW12" i="9"/>
  <c r="AV12" i="9"/>
  <c r="AU12" i="9"/>
  <c r="AT12" i="9"/>
  <c r="AS12" i="9"/>
  <c r="AR12" i="9"/>
  <c r="AQ12" i="9"/>
  <c r="AP12" i="9"/>
  <c r="AO12" i="9"/>
  <c r="AN12" i="9" s="1"/>
  <c r="AM12" i="9"/>
  <c r="AL12" i="9"/>
  <c r="AK12" i="9"/>
  <c r="AJ12" i="9"/>
  <c r="AI12" i="9"/>
  <c r="AG12" i="9" s="1"/>
  <c r="AH12" i="9"/>
  <c r="AF12" i="9"/>
  <c r="AE12" i="9"/>
  <c r="AD12" i="9"/>
  <c r="AC12" i="9"/>
  <c r="AB12" i="9"/>
  <c r="AA12" i="9"/>
  <c r="Z12" i="9" s="1"/>
  <c r="Y12" i="9"/>
  <c r="X12" i="9"/>
  <c r="W12" i="9"/>
  <c r="V12" i="9"/>
  <c r="U12" i="9"/>
  <c r="T12" i="9"/>
  <c r="S12" i="9"/>
  <c r="R12" i="9"/>
  <c r="Q12" i="9"/>
  <c r="P12" i="9"/>
  <c r="O12" i="9"/>
  <c r="N12" i="9"/>
  <c r="M12" i="9"/>
  <c r="L12" i="9" s="1"/>
  <c r="K12" i="9"/>
  <c r="J12" i="9"/>
  <c r="I12" i="9"/>
  <c r="H12" i="9"/>
  <c r="G12" i="9"/>
  <c r="E12" i="9" s="1"/>
  <c r="F12" i="9"/>
  <c r="BO11" i="9"/>
  <c r="BN11" i="9"/>
  <c r="BN15" i="9" s="1"/>
  <c r="BM11" i="9"/>
  <c r="BL11" i="9"/>
  <c r="BK11" i="9"/>
  <c r="BJ11" i="9"/>
  <c r="BJ15" i="9" s="1"/>
  <c r="BH11" i="9"/>
  <c r="BG11" i="9"/>
  <c r="BF11" i="9"/>
  <c r="BF15" i="9" s="1"/>
  <c r="BE11" i="9"/>
  <c r="BD11" i="9"/>
  <c r="BC11" i="9"/>
  <c r="BB11" i="9"/>
  <c r="BA11" i="9"/>
  <c r="AZ11" i="9"/>
  <c r="AY11" i="9"/>
  <c r="AX11" i="9"/>
  <c r="AX15" i="9" s="1"/>
  <c r="AW11" i="9"/>
  <c r="AV11" i="9"/>
  <c r="AU11" i="9" s="1"/>
  <c r="AT11" i="9"/>
  <c r="AT15" i="9" s="1"/>
  <c r="AS11" i="9"/>
  <c r="AR11" i="9"/>
  <c r="AQ11" i="9"/>
  <c r="AP11" i="9"/>
  <c r="AP15" i="9" s="1"/>
  <c r="AO11" i="9"/>
  <c r="AM11" i="9"/>
  <c r="AL11" i="9"/>
  <c r="AL15" i="9" s="1"/>
  <c r="AK11" i="9"/>
  <c r="AJ11" i="9"/>
  <c r="AI11" i="9"/>
  <c r="AH11" i="9"/>
  <c r="AH15" i="9" s="1"/>
  <c r="AF11" i="9"/>
  <c r="AE11" i="9"/>
  <c r="AD11" i="9"/>
  <c r="AD15" i="9" s="1"/>
  <c r="AC11" i="9"/>
  <c r="AB11" i="9"/>
  <c r="AA11" i="9"/>
  <c r="Z11" i="9"/>
  <c r="Y11" i="9"/>
  <c r="X11" i="9"/>
  <c r="W11" i="9"/>
  <c r="V11" i="9"/>
  <c r="V15" i="9" s="1"/>
  <c r="U11" i="9"/>
  <c r="T11" i="9"/>
  <c r="S11" i="9" s="1"/>
  <c r="R11" i="9"/>
  <c r="R15" i="9" s="1"/>
  <c r="Q11" i="9"/>
  <c r="P11" i="9"/>
  <c r="O11" i="9"/>
  <c r="N11" i="9"/>
  <c r="N15" i="9" s="1"/>
  <c r="M11" i="9"/>
  <c r="L11" i="9" s="1"/>
  <c r="K11" i="9"/>
  <c r="J11" i="9"/>
  <c r="J15" i="9" s="1"/>
  <c r="I11" i="9"/>
  <c r="H11" i="9"/>
  <c r="G11" i="9"/>
  <c r="F11" i="9"/>
  <c r="F15" i="9" s="1"/>
  <c r="BO10" i="9"/>
  <c r="BO15" i="9" s="1"/>
  <c r="BN10" i="9"/>
  <c r="BM10" i="9"/>
  <c r="BM15" i="9" s="1"/>
  <c r="BL10" i="9"/>
  <c r="BL15" i="9" s="1"/>
  <c r="BK10" i="9"/>
  <c r="BK15" i="9" s="1"/>
  <c r="BJ10" i="9"/>
  <c r="BI10" i="9"/>
  <c r="BH10" i="9"/>
  <c r="BH15" i="9" s="1"/>
  <c r="BG10" i="9"/>
  <c r="BG15" i="9" s="1"/>
  <c r="BF10" i="9"/>
  <c r="BE10" i="9"/>
  <c r="BE15" i="9" s="1"/>
  <c r="BD10" i="9"/>
  <c r="BD15" i="9" s="1"/>
  <c r="BC10" i="9"/>
  <c r="BC15" i="9" s="1"/>
  <c r="BA10" i="9"/>
  <c r="BA15" i="9" s="1"/>
  <c r="AZ10" i="9"/>
  <c r="AZ15" i="9" s="1"/>
  <c r="AY10" i="9"/>
  <c r="AY15" i="9" s="1"/>
  <c r="AX10" i="9"/>
  <c r="AW10" i="9"/>
  <c r="AW15" i="9" s="1"/>
  <c r="AV10" i="9"/>
  <c r="AV15" i="9" s="1"/>
  <c r="AT10" i="9"/>
  <c r="AS10" i="9"/>
  <c r="AS15" i="9" s="1"/>
  <c r="AR10" i="9"/>
  <c r="AR15" i="9" s="1"/>
  <c r="AQ10" i="9"/>
  <c r="AQ15" i="9" s="1"/>
  <c r="AP10" i="9"/>
  <c r="AO10" i="9"/>
  <c r="AO15" i="9" s="1"/>
  <c r="AM10" i="9"/>
  <c r="AM15" i="9" s="1"/>
  <c r="AL10" i="9"/>
  <c r="AK10" i="9"/>
  <c r="AK15" i="9" s="1"/>
  <c r="AJ10" i="9"/>
  <c r="AJ15" i="9" s="1"/>
  <c r="AI10" i="9"/>
  <c r="AI15" i="9" s="1"/>
  <c r="AH10" i="9"/>
  <c r="AG10" i="9"/>
  <c r="AF10" i="9"/>
  <c r="AF15" i="9" s="1"/>
  <c r="AE10" i="9"/>
  <c r="AE15" i="9" s="1"/>
  <c r="AD10" i="9"/>
  <c r="AC10" i="9"/>
  <c r="AC15" i="9" s="1"/>
  <c r="AB10" i="9"/>
  <c r="AB15" i="9" s="1"/>
  <c r="AA10" i="9"/>
  <c r="AA15" i="9" s="1"/>
  <c r="Y10" i="9"/>
  <c r="Y15" i="9" s="1"/>
  <c r="X10" i="9"/>
  <c r="X15" i="9" s="1"/>
  <c r="W10" i="9"/>
  <c r="W15" i="9" s="1"/>
  <c r="V10" i="9"/>
  <c r="U10" i="9"/>
  <c r="U15" i="9" s="1"/>
  <c r="T10" i="9"/>
  <c r="T15" i="9" s="1"/>
  <c r="R10" i="9"/>
  <c r="Q10" i="9"/>
  <c r="Q15" i="9" s="1"/>
  <c r="P10" i="9"/>
  <c r="P15" i="9" s="1"/>
  <c r="O10" i="9"/>
  <c r="O15" i="9" s="1"/>
  <c r="N10" i="9"/>
  <c r="M10" i="9"/>
  <c r="M15" i="9" s="1"/>
  <c r="K10" i="9"/>
  <c r="K15" i="9" s="1"/>
  <c r="J10" i="9"/>
  <c r="I10" i="9"/>
  <c r="I15" i="9" s="1"/>
  <c r="H10" i="9"/>
  <c r="H15" i="9" s="1"/>
  <c r="G10" i="9"/>
  <c r="G15" i="9" s="1"/>
  <c r="F10" i="9"/>
  <c r="E10" i="9"/>
  <c r="F3" i="9"/>
  <c r="B3" i="9"/>
  <c r="B2" i="9"/>
  <c r="B1" i="9"/>
  <c r="BM49" i="4"/>
  <c r="BL49" i="4"/>
  <c r="BK49" i="4"/>
  <c r="BJ49" i="4"/>
  <c r="BI49" i="4"/>
  <c r="BG49" i="4" s="1"/>
  <c r="BH49" i="4"/>
  <c r="BF49" i="4"/>
  <c r="BE49" i="4"/>
  <c r="BD49" i="4"/>
  <c r="BC49" i="4"/>
  <c r="BB49" i="4"/>
  <c r="BA49" i="4"/>
  <c r="AZ49" i="4" s="1"/>
  <c r="AY49" i="4"/>
  <c r="AX49" i="4"/>
  <c r="AW49" i="4"/>
  <c r="AV49" i="4"/>
  <c r="AU49" i="4"/>
  <c r="AT49" i="4"/>
  <c r="AS49" i="4"/>
  <c r="AR49" i="4"/>
  <c r="AQ49" i="4"/>
  <c r="AP49" i="4"/>
  <c r="AO49" i="4"/>
  <c r="AN49" i="4"/>
  <c r="AM49" i="4"/>
  <c r="AL49" i="4" s="1"/>
  <c r="AK49" i="4"/>
  <c r="AJ49" i="4"/>
  <c r="AI49" i="4"/>
  <c r="AH49" i="4"/>
  <c r="AG49" i="4"/>
  <c r="AF49" i="4"/>
  <c r="AE49" i="4" s="1"/>
  <c r="AD49" i="4"/>
  <c r="AC49" i="4"/>
  <c r="AB49" i="4"/>
  <c r="AA49" i="4"/>
  <c r="Z49" i="4"/>
  <c r="Y49" i="4"/>
  <c r="X49" i="4" s="1"/>
  <c r="W49" i="4"/>
  <c r="V49" i="4"/>
  <c r="U49" i="4"/>
  <c r="T49" i="4"/>
  <c r="S49" i="4"/>
  <c r="R49" i="4"/>
  <c r="Q49" i="4"/>
  <c r="P49" i="4"/>
  <c r="O49" i="4"/>
  <c r="N49" i="4"/>
  <c r="M49" i="4"/>
  <c r="L49" i="4"/>
  <c r="K49" i="4"/>
  <c r="J49" i="4" s="1"/>
  <c r="I49" i="4"/>
  <c r="H49" i="4"/>
  <c r="G49" i="4"/>
  <c r="F49" i="4"/>
  <c r="E49" i="4"/>
  <c r="D49" i="4"/>
  <c r="C49" i="4" s="1"/>
  <c r="BM48" i="4"/>
  <c r="BL48" i="4"/>
  <c r="BK48" i="4"/>
  <c r="BJ48" i="4"/>
  <c r="BI48" i="4"/>
  <c r="BH48" i="4"/>
  <c r="BG48" i="4" s="1"/>
  <c r="BF48" i="4"/>
  <c r="BE48" i="4"/>
  <c r="BD48" i="4"/>
  <c r="BC48" i="4"/>
  <c r="BB48" i="4"/>
  <c r="BA48" i="4"/>
  <c r="AZ48" i="4"/>
  <c r="AY48" i="4"/>
  <c r="AX48" i="4"/>
  <c r="AW48" i="4"/>
  <c r="AV48" i="4"/>
  <c r="AU48" i="4"/>
  <c r="AT48" i="4"/>
  <c r="AS48" i="4" s="1"/>
  <c r="AR48" i="4"/>
  <c r="AQ48" i="4"/>
  <c r="AP48" i="4"/>
  <c r="AO48" i="4"/>
  <c r="AN48" i="4"/>
  <c r="AM48" i="4"/>
  <c r="AL48" i="4" s="1"/>
  <c r="AK48" i="4"/>
  <c r="AJ48" i="4"/>
  <c r="AI48" i="4"/>
  <c r="AH48" i="4"/>
  <c r="AG48" i="4"/>
  <c r="AF48" i="4"/>
  <c r="AE48" i="4" s="1"/>
  <c r="AD48" i="4"/>
  <c r="AC48" i="4"/>
  <c r="AB48" i="4"/>
  <c r="AA48" i="4"/>
  <c r="Z48" i="4"/>
  <c r="Y48" i="4"/>
  <c r="X48" i="4"/>
  <c r="W48" i="4"/>
  <c r="V48" i="4"/>
  <c r="U48" i="4"/>
  <c r="T48" i="4"/>
  <c r="S48" i="4"/>
  <c r="R48" i="4"/>
  <c r="Q48" i="4" s="1"/>
  <c r="P48" i="4"/>
  <c r="O48" i="4"/>
  <c r="N48" i="4"/>
  <c r="M48" i="4"/>
  <c r="L48" i="4"/>
  <c r="K48" i="4"/>
  <c r="J48" i="4" s="1"/>
  <c r="I48" i="4"/>
  <c r="H48" i="4"/>
  <c r="G48" i="4"/>
  <c r="F48" i="4"/>
  <c r="E48" i="4"/>
  <c r="D48" i="4"/>
  <c r="C48" i="4" s="1"/>
  <c r="BM47" i="4"/>
  <c r="BL47" i="4"/>
  <c r="BK47" i="4"/>
  <c r="BJ47" i="4"/>
  <c r="BI47" i="4"/>
  <c r="BH47" i="4"/>
  <c r="BG47" i="4"/>
  <c r="BF47" i="4"/>
  <c r="BE47" i="4"/>
  <c r="BD47" i="4"/>
  <c r="BC47" i="4"/>
  <c r="BB47" i="4"/>
  <c r="BA47" i="4"/>
  <c r="AZ47" i="4" s="1"/>
  <c r="AY47" i="4"/>
  <c r="AX47" i="4"/>
  <c r="AW47" i="4"/>
  <c r="AV47" i="4"/>
  <c r="AU47" i="4"/>
  <c r="AT47" i="4"/>
  <c r="AS47" i="4" s="1"/>
  <c r="AR47" i="4"/>
  <c r="AQ47" i="4"/>
  <c r="AP47" i="4"/>
  <c r="AO47" i="4"/>
  <c r="AN47" i="4"/>
  <c r="AM47" i="4"/>
  <c r="AL47" i="4" s="1"/>
  <c r="AK47" i="4"/>
  <c r="AJ47" i="4"/>
  <c r="AI47" i="4"/>
  <c r="AH47" i="4"/>
  <c r="AG47" i="4"/>
  <c r="AF47" i="4"/>
  <c r="AE47" i="4"/>
  <c r="AD47" i="4"/>
  <c r="AC47" i="4"/>
  <c r="AB47" i="4"/>
  <c r="AA47" i="4"/>
  <c r="Z47" i="4"/>
  <c r="Y47" i="4"/>
  <c r="X47" i="4" s="1"/>
  <c r="W47" i="4"/>
  <c r="V47" i="4"/>
  <c r="U47" i="4"/>
  <c r="T47" i="4"/>
  <c r="S47" i="4"/>
  <c r="R47" i="4"/>
  <c r="Q47" i="4" s="1"/>
  <c r="P47" i="4"/>
  <c r="O47" i="4"/>
  <c r="N47" i="4"/>
  <c r="M47" i="4"/>
  <c r="L47" i="4"/>
  <c r="K47" i="4"/>
  <c r="J47" i="4" s="1"/>
  <c r="I47" i="4"/>
  <c r="H47" i="4"/>
  <c r="G47" i="4"/>
  <c r="F47" i="4"/>
  <c r="E47" i="4"/>
  <c r="D47" i="4"/>
  <c r="C47" i="4"/>
  <c r="BM46" i="4"/>
  <c r="BM50" i="4" s="1"/>
  <c r="BL46" i="4"/>
  <c r="BL50" i="4" s="1"/>
  <c r="BK46" i="4"/>
  <c r="BK50" i="4" s="1"/>
  <c r="BJ46" i="4"/>
  <c r="BJ50" i="4" s="1"/>
  <c r="BI46" i="4"/>
  <c r="BI50" i="4" s="1"/>
  <c r="BH46" i="4"/>
  <c r="BG46" i="4" s="1"/>
  <c r="BF46" i="4"/>
  <c r="BF50" i="4" s="1"/>
  <c r="BE46" i="4"/>
  <c r="BE50" i="4" s="1"/>
  <c r="BD46" i="4"/>
  <c r="BD50" i="4" s="1"/>
  <c r="BC46" i="4"/>
  <c r="BC50" i="4" s="1"/>
  <c r="BB46" i="4"/>
  <c r="BB50" i="4" s="1"/>
  <c r="BA46" i="4"/>
  <c r="BA50" i="4" s="1"/>
  <c r="AY46" i="4"/>
  <c r="AY50" i="4" s="1"/>
  <c r="AX46" i="4"/>
  <c r="AX50" i="4" s="1"/>
  <c r="AW46" i="4"/>
  <c r="AW50" i="4" s="1"/>
  <c r="AV46" i="4"/>
  <c r="AV50" i="4" s="1"/>
  <c r="AU46" i="4"/>
  <c r="AU50" i="4" s="1"/>
  <c r="AT46" i="4"/>
  <c r="AT50" i="4" s="1"/>
  <c r="AR46" i="4"/>
  <c r="AR50" i="4" s="1"/>
  <c r="AQ46" i="4"/>
  <c r="AQ50" i="4" s="1"/>
  <c r="AP46" i="4"/>
  <c r="AP50" i="4" s="1"/>
  <c r="AO46" i="4"/>
  <c r="AO50" i="4" s="1"/>
  <c r="AN46" i="4"/>
  <c r="AN50" i="4" s="1"/>
  <c r="AM46" i="4"/>
  <c r="AM50" i="4" s="1"/>
  <c r="AL46" i="4"/>
  <c r="AL50" i="4" s="1"/>
  <c r="AK46" i="4"/>
  <c r="AK50" i="4" s="1"/>
  <c r="AJ46" i="4"/>
  <c r="AJ50" i="4" s="1"/>
  <c r="AI46" i="4"/>
  <c r="AI50" i="4" s="1"/>
  <c r="AH46" i="4"/>
  <c r="AH50" i="4" s="1"/>
  <c r="AG46" i="4"/>
  <c r="AG50" i="4" s="1"/>
  <c r="AF46" i="4"/>
  <c r="AE46" i="4" s="1"/>
  <c r="AE50" i="4" s="1"/>
  <c r="AD46" i="4"/>
  <c r="AD50" i="4" s="1"/>
  <c r="AC46" i="4"/>
  <c r="AC50" i="4" s="1"/>
  <c r="AB46" i="4"/>
  <c r="AB50" i="4" s="1"/>
  <c r="AA46" i="4"/>
  <c r="AA50" i="4" s="1"/>
  <c r="Z46" i="4"/>
  <c r="Z50" i="4" s="1"/>
  <c r="Y46" i="4"/>
  <c r="Y50" i="4" s="1"/>
  <c r="W46" i="4"/>
  <c r="W50" i="4" s="1"/>
  <c r="V46" i="4"/>
  <c r="V50" i="4" s="1"/>
  <c r="U46" i="4"/>
  <c r="U50" i="4" s="1"/>
  <c r="T46" i="4"/>
  <c r="T50" i="4" s="1"/>
  <c r="S46" i="4"/>
  <c r="S50" i="4" s="1"/>
  <c r="R46" i="4"/>
  <c r="R50" i="4" s="1"/>
  <c r="P46" i="4"/>
  <c r="P50" i="4" s="1"/>
  <c r="O46" i="4"/>
  <c r="O50" i="4" s="1"/>
  <c r="N46" i="4"/>
  <c r="N50" i="4" s="1"/>
  <c r="M46" i="4"/>
  <c r="M50" i="4" s="1"/>
  <c r="L46" i="4"/>
  <c r="L50" i="4" s="1"/>
  <c r="K46" i="4"/>
  <c r="K50" i="4" s="1"/>
  <c r="J46" i="4"/>
  <c r="I46" i="4"/>
  <c r="I50" i="4" s="1"/>
  <c r="H46" i="4"/>
  <c r="H50" i="4" s="1"/>
  <c r="G46" i="4"/>
  <c r="G50" i="4" s="1"/>
  <c r="F46" i="4"/>
  <c r="F50" i="4" s="1"/>
  <c r="E46" i="4"/>
  <c r="E50" i="4" s="1"/>
  <c r="D46" i="4"/>
  <c r="C46" i="4" s="1"/>
  <c r="C50" i="4" s="1"/>
  <c r="BM44" i="4"/>
  <c r="BI44" i="4"/>
  <c r="BE44" i="4"/>
  <c r="BA44" i="4"/>
  <c r="AW44" i="4"/>
  <c r="AO44" i="4"/>
  <c r="AK44" i="4"/>
  <c r="AG44" i="4"/>
  <c r="AC44" i="4"/>
  <c r="Y44" i="4"/>
  <c r="U44" i="4"/>
  <c r="M44" i="4"/>
  <c r="I44" i="4"/>
  <c r="E44" i="4"/>
  <c r="BM43" i="4"/>
  <c r="BL43" i="4"/>
  <c r="BK43" i="4"/>
  <c r="BJ43" i="4"/>
  <c r="BI43" i="4"/>
  <c r="BH43" i="4"/>
  <c r="BG43" i="4" s="1"/>
  <c r="BF43" i="4"/>
  <c r="BE43" i="4"/>
  <c r="BD43" i="4"/>
  <c r="BC43" i="4"/>
  <c r="BB43" i="4"/>
  <c r="BA43" i="4"/>
  <c r="AZ43" i="4"/>
  <c r="AY43" i="4"/>
  <c r="AX43" i="4"/>
  <c r="AW43" i="4"/>
  <c r="AV43" i="4"/>
  <c r="AU43" i="4"/>
  <c r="AS43" i="4" s="1"/>
  <c r="AT43" i="4"/>
  <c r="AR43" i="4"/>
  <c r="AQ43" i="4"/>
  <c r="AP43" i="4"/>
  <c r="AO43" i="4"/>
  <c r="AN43" i="4"/>
  <c r="AM43" i="4"/>
  <c r="AL43" i="4" s="1"/>
  <c r="AK43" i="4"/>
  <c r="AJ43" i="4"/>
  <c r="AI43" i="4"/>
  <c r="AH43" i="4"/>
  <c r="AG43" i="4"/>
  <c r="AF43" i="4"/>
  <c r="AE43" i="4" s="1"/>
  <c r="AD43" i="4"/>
  <c r="AC43" i="4"/>
  <c r="AB43" i="4"/>
  <c r="AA43" i="4"/>
  <c r="Z43" i="4"/>
  <c r="Y43" i="4"/>
  <c r="X43" i="4"/>
  <c r="W43" i="4"/>
  <c r="V43" i="4"/>
  <c r="U43" i="4"/>
  <c r="T43" i="4"/>
  <c r="S43" i="4"/>
  <c r="R43" i="4"/>
  <c r="Q43" i="4" s="1"/>
  <c r="P43" i="4"/>
  <c r="O43" i="4"/>
  <c r="N43" i="4"/>
  <c r="M43" i="4"/>
  <c r="L43" i="4"/>
  <c r="K43" i="4"/>
  <c r="J43" i="4" s="1"/>
  <c r="I43" i="4"/>
  <c r="H43" i="4"/>
  <c r="G43" i="4"/>
  <c r="F43" i="4"/>
  <c r="E43" i="4"/>
  <c r="D43" i="4"/>
  <c r="C43" i="4" s="1"/>
  <c r="BM42" i="4"/>
  <c r="BL42" i="4"/>
  <c r="BL44" i="4" s="1"/>
  <c r="BK42" i="4"/>
  <c r="BK44" i="4" s="1"/>
  <c r="BJ42" i="4"/>
  <c r="BJ44" i="4" s="1"/>
  <c r="BI42" i="4"/>
  <c r="BH42" i="4"/>
  <c r="BH44" i="4" s="1"/>
  <c r="BG42" i="4"/>
  <c r="BG44" i="4" s="1"/>
  <c r="BF42" i="4"/>
  <c r="BF44" i="4" s="1"/>
  <c r="BE42" i="4"/>
  <c r="BD42" i="4"/>
  <c r="BD44" i="4" s="1"/>
  <c r="BC42" i="4"/>
  <c r="BC44" i="4" s="1"/>
  <c r="BB42" i="4"/>
  <c r="BB44" i="4" s="1"/>
  <c r="BA42" i="4"/>
  <c r="AY42" i="4"/>
  <c r="AY44" i="4" s="1"/>
  <c r="AX42" i="4"/>
  <c r="AX44" i="4" s="1"/>
  <c r="AW42" i="4"/>
  <c r="AV42" i="4"/>
  <c r="AV44" i="4" s="1"/>
  <c r="AU42" i="4"/>
  <c r="AU44" i="4" s="1"/>
  <c r="AT42" i="4"/>
  <c r="AT44" i="4" s="1"/>
  <c r="AR42" i="4"/>
  <c r="AR44" i="4" s="1"/>
  <c r="AQ42" i="4"/>
  <c r="AQ44" i="4" s="1"/>
  <c r="AP42" i="4"/>
  <c r="AP44" i="4" s="1"/>
  <c r="AO42" i="4"/>
  <c r="AN42" i="4"/>
  <c r="AN44" i="4" s="1"/>
  <c r="AM42" i="4"/>
  <c r="AL42" i="4" s="1"/>
  <c r="AL44" i="4" s="1"/>
  <c r="AK42" i="4"/>
  <c r="AJ42" i="4"/>
  <c r="AJ44" i="4" s="1"/>
  <c r="AI42" i="4"/>
  <c r="AI44" i="4" s="1"/>
  <c r="AH42" i="4"/>
  <c r="AH44" i="4" s="1"/>
  <c r="AG42" i="4"/>
  <c r="AF42" i="4"/>
  <c r="AF44" i="4" s="1"/>
  <c r="AE42" i="4"/>
  <c r="AD42" i="4"/>
  <c r="AD44" i="4" s="1"/>
  <c r="AC42" i="4"/>
  <c r="AB42" i="4"/>
  <c r="AB44" i="4" s="1"/>
  <c r="AA42" i="4"/>
  <c r="AA44" i="4" s="1"/>
  <c r="Z42" i="4"/>
  <c r="Z44" i="4" s="1"/>
  <c r="Y42" i="4"/>
  <c r="W42" i="4"/>
  <c r="W44" i="4" s="1"/>
  <c r="V42" i="4"/>
  <c r="V44" i="4" s="1"/>
  <c r="U42" i="4"/>
  <c r="T42" i="4"/>
  <c r="T44" i="4" s="1"/>
  <c r="S42" i="4"/>
  <c r="S44" i="4" s="1"/>
  <c r="R42" i="4"/>
  <c r="R44" i="4" s="1"/>
  <c r="P42" i="4"/>
  <c r="P44" i="4" s="1"/>
  <c r="O42" i="4"/>
  <c r="O44" i="4" s="1"/>
  <c r="N42" i="4"/>
  <c r="N44" i="4" s="1"/>
  <c r="M42" i="4"/>
  <c r="L42" i="4"/>
  <c r="L44" i="4" s="1"/>
  <c r="K42" i="4"/>
  <c r="J42" i="4" s="1"/>
  <c r="J44" i="4" s="1"/>
  <c r="I42" i="4"/>
  <c r="H42" i="4"/>
  <c r="H44" i="4" s="1"/>
  <c r="G42" i="4"/>
  <c r="G44" i="4" s="1"/>
  <c r="F42" i="4"/>
  <c r="F44" i="4" s="1"/>
  <c r="E42" i="4"/>
  <c r="D42" i="4"/>
  <c r="D44" i="4" s="1"/>
  <c r="C42" i="4"/>
  <c r="C44" i="4" s="1"/>
  <c r="BM39" i="4"/>
  <c r="BL39" i="4"/>
  <c r="BK39" i="4"/>
  <c r="BJ39" i="4"/>
  <c r="BI39" i="4"/>
  <c r="BH39" i="4"/>
  <c r="BG39" i="4" s="1"/>
  <c r="BF39" i="4"/>
  <c r="BE39" i="4"/>
  <c r="BD39" i="4"/>
  <c r="BC39" i="4"/>
  <c r="BB39" i="4"/>
  <c r="BA39" i="4"/>
  <c r="AZ39" i="4" s="1"/>
  <c r="AY39" i="4"/>
  <c r="AX39" i="4"/>
  <c r="AW39" i="4"/>
  <c r="AV39" i="4"/>
  <c r="AU39" i="4"/>
  <c r="AT39" i="4"/>
  <c r="AS39" i="4"/>
  <c r="AR39" i="4"/>
  <c r="AQ39" i="4"/>
  <c r="AP39" i="4"/>
  <c r="AO39" i="4"/>
  <c r="AN39" i="4"/>
  <c r="AL39" i="4" s="1"/>
  <c r="AM39" i="4"/>
  <c r="AK39" i="4"/>
  <c r="AJ39" i="4"/>
  <c r="AI39" i="4"/>
  <c r="AH39" i="4"/>
  <c r="AG39" i="4"/>
  <c r="AF39" i="4"/>
  <c r="AE39" i="4" s="1"/>
  <c r="AD39" i="4"/>
  <c r="AC39" i="4"/>
  <c r="AB39" i="4"/>
  <c r="AA39" i="4"/>
  <c r="Z39" i="4"/>
  <c r="Y39" i="4"/>
  <c r="X39" i="4" s="1"/>
  <c r="W39" i="4"/>
  <c r="V39" i="4"/>
  <c r="U39" i="4"/>
  <c r="T39" i="4"/>
  <c r="S39" i="4"/>
  <c r="R39" i="4"/>
  <c r="Q39" i="4"/>
  <c r="P39" i="4"/>
  <c r="O39" i="4"/>
  <c r="N39" i="4"/>
  <c r="M39" i="4"/>
  <c r="L39" i="4"/>
  <c r="J39" i="4" s="1"/>
  <c r="K39" i="4"/>
  <c r="I39" i="4"/>
  <c r="H39" i="4"/>
  <c r="G39" i="4"/>
  <c r="F39" i="4"/>
  <c r="E39" i="4"/>
  <c r="D39" i="4"/>
  <c r="C39" i="4" s="1"/>
  <c r="BM38" i="4"/>
  <c r="BL38" i="4"/>
  <c r="BK38" i="4"/>
  <c r="BJ38" i="4"/>
  <c r="BI38" i="4"/>
  <c r="BH38" i="4"/>
  <c r="BG38" i="4" s="1"/>
  <c r="BF38" i="4"/>
  <c r="BE38" i="4"/>
  <c r="BD38" i="4"/>
  <c r="BC38" i="4"/>
  <c r="BB38" i="4"/>
  <c r="BA38" i="4"/>
  <c r="AZ38" i="4"/>
  <c r="AY38" i="4"/>
  <c r="AX38" i="4"/>
  <c r="AW38" i="4"/>
  <c r="AV38" i="4"/>
  <c r="AS38" i="4" s="1"/>
  <c r="AU38" i="4"/>
  <c r="AT38" i="4"/>
  <c r="AR38" i="4"/>
  <c r="AQ38" i="4"/>
  <c r="AP38" i="4"/>
  <c r="AO38" i="4"/>
  <c r="AN38" i="4"/>
  <c r="AM38" i="4"/>
  <c r="AL38" i="4" s="1"/>
  <c r="AK38" i="4"/>
  <c r="AJ38" i="4"/>
  <c r="AI38" i="4"/>
  <c r="AH38" i="4"/>
  <c r="AG38" i="4"/>
  <c r="AF38" i="4"/>
  <c r="AE38" i="4" s="1"/>
  <c r="AD38" i="4"/>
  <c r="AC38" i="4"/>
  <c r="AB38" i="4"/>
  <c r="AA38" i="4"/>
  <c r="Z38" i="4"/>
  <c r="Y38" i="4"/>
  <c r="X38" i="4"/>
  <c r="W38" i="4"/>
  <c r="V38" i="4"/>
  <c r="U38" i="4"/>
  <c r="T38" i="4"/>
  <c r="S38" i="4"/>
  <c r="Q38" i="4" s="1"/>
  <c r="R38" i="4"/>
  <c r="P38" i="4"/>
  <c r="O38" i="4"/>
  <c r="N38" i="4"/>
  <c r="M38" i="4"/>
  <c r="L38" i="4"/>
  <c r="K38" i="4"/>
  <c r="J38" i="4" s="1"/>
  <c r="I38" i="4"/>
  <c r="H38" i="4"/>
  <c r="G38" i="4"/>
  <c r="F38" i="4"/>
  <c r="E38" i="4"/>
  <c r="D38" i="4"/>
  <c r="C38" i="4" s="1"/>
  <c r="BM37" i="4"/>
  <c r="BL37" i="4"/>
  <c r="BK37" i="4"/>
  <c r="BJ37" i="4"/>
  <c r="BI37" i="4"/>
  <c r="BH37" i="4"/>
  <c r="BG37" i="4"/>
  <c r="BF37" i="4"/>
  <c r="BE37" i="4"/>
  <c r="BD37" i="4"/>
  <c r="BC37" i="4"/>
  <c r="BB37" i="4"/>
  <c r="AZ37" i="4" s="1"/>
  <c r="BA37" i="4"/>
  <c r="AY37" i="4"/>
  <c r="AX37" i="4"/>
  <c r="AW37" i="4"/>
  <c r="AV37" i="4"/>
  <c r="AU37" i="4"/>
  <c r="AT37" i="4"/>
  <c r="AS37" i="4" s="1"/>
  <c r="AR37" i="4"/>
  <c r="AQ37" i="4"/>
  <c r="AP37" i="4"/>
  <c r="AO37" i="4"/>
  <c r="AN37" i="4"/>
  <c r="AM37" i="4"/>
  <c r="AL37" i="4" s="1"/>
  <c r="AK37" i="4"/>
  <c r="AJ37" i="4"/>
  <c r="AI37" i="4"/>
  <c r="AH37" i="4"/>
  <c r="AG37" i="4"/>
  <c r="AF37" i="4"/>
  <c r="AE37" i="4"/>
  <c r="AD37" i="4"/>
  <c r="AC37" i="4"/>
  <c r="AB37" i="4"/>
  <c r="AA37" i="4"/>
  <c r="Z37" i="4"/>
  <c r="X37" i="4" s="1"/>
  <c r="Y37" i="4"/>
  <c r="W37" i="4"/>
  <c r="V37" i="4"/>
  <c r="U37" i="4"/>
  <c r="T37" i="4"/>
  <c r="S37" i="4"/>
  <c r="R37" i="4"/>
  <c r="Q37" i="4" s="1"/>
  <c r="P37" i="4"/>
  <c r="O37" i="4"/>
  <c r="N37" i="4"/>
  <c r="M37" i="4"/>
  <c r="L37" i="4"/>
  <c r="K37" i="4"/>
  <c r="J37" i="4" s="1"/>
  <c r="I37" i="4"/>
  <c r="H37" i="4"/>
  <c r="G37" i="4"/>
  <c r="F37" i="4"/>
  <c r="E37" i="4"/>
  <c r="D37" i="4"/>
  <c r="C37" i="4"/>
  <c r="BM36" i="4"/>
  <c r="BL36" i="4"/>
  <c r="BK36" i="4"/>
  <c r="BJ36" i="4"/>
  <c r="BI36" i="4"/>
  <c r="BG36" i="4" s="1"/>
  <c r="BH36" i="4"/>
  <c r="BF36" i="4"/>
  <c r="BE36" i="4"/>
  <c r="BD36" i="4"/>
  <c r="BC36" i="4"/>
  <c r="BB36" i="4"/>
  <c r="BA36" i="4"/>
  <c r="AZ36" i="4" s="1"/>
  <c r="AY36" i="4"/>
  <c r="AX36" i="4"/>
  <c r="AW36" i="4"/>
  <c r="AV36" i="4"/>
  <c r="AU36" i="4"/>
  <c r="AT36" i="4"/>
  <c r="AS36" i="4" s="1"/>
  <c r="AR36" i="4"/>
  <c r="AQ36" i="4"/>
  <c r="AP36" i="4"/>
  <c r="AO36" i="4"/>
  <c r="AN36" i="4"/>
  <c r="AM36" i="4"/>
  <c r="AL36" i="4"/>
  <c r="AK36" i="4"/>
  <c r="AJ36" i="4"/>
  <c r="AI36" i="4"/>
  <c r="AH36" i="4"/>
  <c r="AG36" i="4"/>
  <c r="AE36" i="4" s="1"/>
  <c r="AF36" i="4"/>
  <c r="AD36" i="4"/>
  <c r="AC36" i="4"/>
  <c r="AB36" i="4"/>
  <c r="AA36" i="4"/>
  <c r="Z36" i="4"/>
  <c r="Y36" i="4"/>
  <c r="X36" i="4" s="1"/>
  <c r="W36" i="4"/>
  <c r="V36" i="4"/>
  <c r="U36" i="4"/>
  <c r="T36" i="4"/>
  <c r="S36" i="4"/>
  <c r="R36" i="4"/>
  <c r="Q36" i="4" s="1"/>
  <c r="P36" i="4"/>
  <c r="O36" i="4"/>
  <c r="N36" i="4"/>
  <c r="M36" i="4"/>
  <c r="L36" i="4"/>
  <c r="K36" i="4"/>
  <c r="J36" i="4"/>
  <c r="I36" i="4"/>
  <c r="H36" i="4"/>
  <c r="G36" i="4"/>
  <c r="F36" i="4"/>
  <c r="E36" i="4"/>
  <c r="C36" i="4" s="1"/>
  <c r="D36" i="4"/>
  <c r="BM35" i="4"/>
  <c r="BM40" i="4" s="1"/>
  <c r="BL35" i="4"/>
  <c r="BL40" i="4" s="1"/>
  <c r="BK35" i="4"/>
  <c r="BK40" i="4" s="1"/>
  <c r="BJ35" i="4"/>
  <c r="BJ40" i="4" s="1"/>
  <c r="BI35" i="4"/>
  <c r="BI40" i="4" s="1"/>
  <c r="BH35" i="4"/>
  <c r="BH40" i="4" s="1"/>
  <c r="BF35" i="4"/>
  <c r="BF40" i="4" s="1"/>
  <c r="BE35" i="4"/>
  <c r="BE40" i="4" s="1"/>
  <c r="BD35" i="4"/>
  <c r="BD40" i="4" s="1"/>
  <c r="BC35" i="4"/>
  <c r="BC40" i="4" s="1"/>
  <c r="BB35" i="4"/>
  <c r="BB40" i="4" s="1"/>
  <c r="BA35" i="4"/>
  <c r="BA40" i="4" s="1"/>
  <c r="AY35" i="4"/>
  <c r="AY40" i="4" s="1"/>
  <c r="AX35" i="4"/>
  <c r="AX40" i="4" s="1"/>
  <c r="AW35" i="4"/>
  <c r="AW40" i="4" s="1"/>
  <c r="AV35" i="4"/>
  <c r="AV40" i="4" s="1"/>
  <c r="AU35" i="4"/>
  <c r="AU40" i="4" s="1"/>
  <c r="AT35" i="4"/>
  <c r="AT40" i="4" s="1"/>
  <c r="AS35" i="4"/>
  <c r="AR35" i="4"/>
  <c r="AR40" i="4" s="1"/>
  <c r="AQ35" i="4"/>
  <c r="AQ40" i="4" s="1"/>
  <c r="AP35" i="4"/>
  <c r="AP40" i="4" s="1"/>
  <c r="AO35" i="4"/>
  <c r="AO40" i="4" s="1"/>
  <c r="AN35" i="4"/>
  <c r="AL35" i="4" s="1"/>
  <c r="AL40" i="4" s="1"/>
  <c r="AM35" i="4"/>
  <c r="AM40" i="4" s="1"/>
  <c r="AK35" i="4"/>
  <c r="AK40" i="4" s="1"/>
  <c r="AJ35" i="4"/>
  <c r="AJ40" i="4" s="1"/>
  <c r="AI35" i="4"/>
  <c r="AI40" i="4" s="1"/>
  <c r="AH35" i="4"/>
  <c r="AH40" i="4" s="1"/>
  <c r="AG35" i="4"/>
  <c r="AG40" i="4" s="1"/>
  <c r="AF35" i="4"/>
  <c r="AF40" i="4" s="1"/>
  <c r="AD35" i="4"/>
  <c r="AD40" i="4" s="1"/>
  <c r="AC35" i="4"/>
  <c r="AC40" i="4" s="1"/>
  <c r="AB35" i="4"/>
  <c r="AB40" i="4" s="1"/>
  <c r="AA35" i="4"/>
  <c r="AA40" i="4" s="1"/>
  <c r="Z35" i="4"/>
  <c r="Z40" i="4" s="1"/>
  <c r="Y35" i="4"/>
  <c r="Y40" i="4" s="1"/>
  <c r="W35" i="4"/>
  <c r="W40" i="4" s="1"/>
  <c r="V35" i="4"/>
  <c r="V40" i="4" s="1"/>
  <c r="U35" i="4"/>
  <c r="U40" i="4" s="1"/>
  <c r="T35" i="4"/>
  <c r="T40" i="4" s="1"/>
  <c r="S35" i="4"/>
  <c r="S40" i="4" s="1"/>
  <c r="R35" i="4"/>
  <c r="R40" i="4" s="1"/>
  <c r="Q35" i="4"/>
  <c r="Q40" i="4" s="1"/>
  <c r="P35" i="4"/>
  <c r="P40" i="4" s="1"/>
  <c r="O35" i="4"/>
  <c r="O40" i="4" s="1"/>
  <c r="N35" i="4"/>
  <c r="N40" i="4" s="1"/>
  <c r="M35" i="4"/>
  <c r="M40" i="4" s="1"/>
  <c r="L35" i="4"/>
  <c r="J35" i="4" s="1"/>
  <c r="J40" i="4" s="1"/>
  <c r="K35" i="4"/>
  <c r="K40" i="4" s="1"/>
  <c r="I35" i="4"/>
  <c r="I40" i="4" s="1"/>
  <c r="H35" i="4"/>
  <c r="H40" i="4" s="1"/>
  <c r="G35" i="4"/>
  <c r="G40" i="4" s="1"/>
  <c r="F35" i="4"/>
  <c r="F40" i="4" s="1"/>
  <c r="E35" i="4"/>
  <c r="E40" i="4" s="1"/>
  <c r="D35" i="4"/>
  <c r="D40" i="4" s="1"/>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Z28" i="4" s="1"/>
  <c r="AS25" i="4"/>
  <c r="AL25" i="4"/>
  <c r="AE25" i="4"/>
  <c r="X25" i="4"/>
  <c r="X28" i="4" s="1"/>
  <c r="Q25" i="4"/>
  <c r="J25" i="4"/>
  <c r="C25" i="4"/>
  <c r="DK24" i="4"/>
  <c r="DK28" i="4" s="1"/>
  <c r="DD24" i="4"/>
  <c r="DD28" i="4" s="1"/>
  <c r="CW24" i="4"/>
  <c r="CW28" i="4" s="1"/>
  <c r="CP24" i="4"/>
  <c r="CP28" i="4" s="1"/>
  <c r="CI24" i="4"/>
  <c r="CI28" i="4" s="1"/>
  <c r="CB24" i="4"/>
  <c r="CB28" i="4" s="1"/>
  <c r="BU24" i="4"/>
  <c r="BU28" i="4" s="1"/>
  <c r="BN24" i="4"/>
  <c r="BN28" i="4" s="1"/>
  <c r="BG24" i="4"/>
  <c r="BG28" i="4" s="1"/>
  <c r="AZ24" i="4"/>
  <c r="AS24" i="4"/>
  <c r="AS28" i="4" s="1"/>
  <c r="AL24" i="4"/>
  <c r="AL28" i="4" s="1"/>
  <c r="AE24" i="4"/>
  <c r="AE28" i="4" s="1"/>
  <c r="X24" i="4"/>
  <c r="Q24" i="4"/>
  <c r="Q28" i="4" s="1"/>
  <c r="J24" i="4"/>
  <c r="J28" i="4" s="1"/>
  <c r="C24" i="4"/>
  <c r="C28" i="4" s="1"/>
  <c r="DQ22" i="4"/>
  <c r="DP22" i="4"/>
  <c r="DO22" i="4"/>
  <c r="DN22" i="4"/>
  <c r="DM22" i="4"/>
  <c r="DL22" i="4"/>
  <c r="DJ22" i="4"/>
  <c r="BO19" i="9" s="1"/>
  <c r="DI22" i="4"/>
  <c r="BN19" i="9" s="1"/>
  <c r="DH22" i="4"/>
  <c r="BM19" i="9" s="1"/>
  <c r="DG22" i="4"/>
  <c r="BL19" i="9" s="1"/>
  <c r="DF22" i="4"/>
  <c r="BK19" i="9" s="1"/>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U22" i="4"/>
  <c r="BT22" i="4"/>
  <c r="BS22" i="4"/>
  <c r="BR22" i="4"/>
  <c r="BQ22" i="4"/>
  <c r="BP22" i="4"/>
  <c r="BO22" i="4"/>
  <c r="BM22" i="4"/>
  <c r="BL22" i="4"/>
  <c r="BK22" i="4"/>
  <c r="BJ22" i="4"/>
  <c r="BI22" i="4"/>
  <c r="BH22" i="4"/>
  <c r="BF22" i="4"/>
  <c r="BE22" i="4"/>
  <c r="BD22" i="4"/>
  <c r="BC22" i="4"/>
  <c r="BB22" i="4"/>
  <c r="BA22" i="4"/>
  <c r="AY22" i="4"/>
  <c r="AX22" i="4"/>
  <c r="AW22" i="4"/>
  <c r="AV22" i="4"/>
  <c r="AU22" i="4"/>
  <c r="AT22" i="4"/>
  <c r="AS22" i="4"/>
  <c r="AR22" i="4"/>
  <c r="AQ22" i="4"/>
  <c r="AP22" i="4"/>
  <c r="AO22" i="4"/>
  <c r="AN22" i="4"/>
  <c r="AM22" i="4"/>
  <c r="AK22" i="4"/>
  <c r="AJ22" i="4"/>
  <c r="AI22" i="4"/>
  <c r="AH22" i="4"/>
  <c r="AG22" i="4"/>
  <c r="AF22" i="4"/>
  <c r="AD22" i="4"/>
  <c r="AC22" i="4"/>
  <c r="AB22" i="4"/>
  <c r="AA22" i="4"/>
  <c r="Z22" i="4"/>
  <c r="Y22" i="4"/>
  <c r="W22" i="4"/>
  <c r="V22" i="4"/>
  <c r="U22" i="4"/>
  <c r="T22" i="4"/>
  <c r="S22" i="4"/>
  <c r="R22" i="4"/>
  <c r="Q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CW20" i="4"/>
  <c r="CW22" i="4" s="1"/>
  <c r="CP20" i="4"/>
  <c r="CP22" i="4" s="1"/>
  <c r="CI20" i="4"/>
  <c r="CI22" i="4" s="1"/>
  <c r="CB20" i="4"/>
  <c r="BU20" i="4"/>
  <c r="BN20" i="4"/>
  <c r="BN22" i="4" s="1"/>
  <c r="BG20" i="4"/>
  <c r="BG22" i="4" s="1"/>
  <c r="AZ20" i="4"/>
  <c r="AS20" i="4"/>
  <c r="AL20" i="4"/>
  <c r="AL22" i="4" s="1"/>
  <c r="AE20" i="4"/>
  <c r="AE22" i="4" s="1"/>
  <c r="X20" i="4"/>
  <c r="Q20" i="4"/>
  <c r="J20" i="4"/>
  <c r="J22" i="4" s="1"/>
  <c r="C20" i="4"/>
  <c r="C22" i="4" s="1"/>
  <c r="J18"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I17" i="4"/>
  <c r="CI18" i="4" s="1"/>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K17" i="4" s="1"/>
  <c r="DK18" i="4" s="1"/>
  <c r="DD13" i="4"/>
  <c r="CW13" i="4"/>
  <c r="CP13" i="4"/>
  <c r="CI13" i="4"/>
  <c r="CB13" i="4"/>
  <c r="BU13" i="4"/>
  <c r="BN13" i="4"/>
  <c r="BG13" i="4"/>
  <c r="BG17" i="4" s="1"/>
  <c r="BG18" i="4" s="1"/>
  <c r="AZ13" i="4"/>
  <c r="AS13" i="4"/>
  <c r="AL13" i="4"/>
  <c r="AE13" i="4"/>
  <c r="AE17" i="4" s="1"/>
  <c r="AE18" i="4" s="1"/>
  <c r="X13" i="4"/>
  <c r="Q13" i="4"/>
  <c r="J13" i="4"/>
  <c r="C13" i="4"/>
  <c r="C17" i="4" s="1"/>
  <c r="C18" i="4" s="1"/>
  <c r="DK12" i="4"/>
  <c r="DD12" i="4"/>
  <c r="CW12" i="4"/>
  <c r="CP12" i="4"/>
  <c r="CP17" i="4" s="1"/>
  <c r="CP18" i="4" s="1"/>
  <c r="CI12" i="4"/>
  <c r="CB12" i="4"/>
  <c r="BU12" i="4"/>
  <c r="BN12" i="4"/>
  <c r="BN17" i="4" s="1"/>
  <c r="BN18" i="4" s="1"/>
  <c r="BG12" i="4"/>
  <c r="AZ12" i="4"/>
  <c r="AS12" i="4"/>
  <c r="AL12" i="4"/>
  <c r="AL17" i="4" s="1"/>
  <c r="AL18" i="4" s="1"/>
  <c r="AE12" i="4"/>
  <c r="X12" i="4"/>
  <c r="Q12" i="4"/>
  <c r="J12" i="4"/>
  <c r="J17" i="4" s="1"/>
  <c r="C12" i="4"/>
  <c r="A11" i="4"/>
  <c r="AZ6" i="4"/>
  <c r="X6" i="4"/>
  <c r="AE6" i="4" s="1"/>
  <c r="AL6" i="4" s="1"/>
  <c r="AS6" i="4" s="1"/>
  <c r="J6" i="4"/>
  <c r="Q6" i="4" s="1"/>
  <c r="B3" i="4"/>
  <c r="B2" i="4"/>
  <c r="B1" i="4"/>
  <c r="AM25" i="8"/>
  <c r="AL25" i="8"/>
  <c r="AK25" i="8"/>
  <c r="AJ25" i="8"/>
  <c r="AG25" i="8" s="1"/>
  <c r="AI25" i="8"/>
  <c r="AH25" i="8"/>
  <c r="AF25" i="8"/>
  <c r="AE25" i="8"/>
  <c r="AD25" i="8"/>
  <c r="AC25" i="8"/>
  <c r="AB25" i="8"/>
  <c r="AA25" i="8"/>
  <c r="Y25" i="8"/>
  <c r="X25" i="8"/>
  <c r="W25" i="8"/>
  <c r="V25" i="8"/>
  <c r="U25" i="8"/>
  <c r="T25" i="8"/>
  <c r="S25" i="8" s="1"/>
  <c r="R25" i="8"/>
  <c r="Q25" i="8"/>
  <c r="P25" i="8"/>
  <c r="O25" i="8"/>
  <c r="L25" i="8" s="1"/>
  <c r="N25" i="8"/>
  <c r="M25" i="8"/>
  <c r="K25" i="8"/>
  <c r="J25" i="8"/>
  <c r="I25" i="8"/>
  <c r="H25" i="8"/>
  <c r="G25" i="8"/>
  <c r="F25" i="8"/>
  <c r="E25" i="8" s="1"/>
  <c r="AM24" i="8"/>
  <c r="AL24" i="8"/>
  <c r="AK24" i="8"/>
  <c r="AJ24" i="8"/>
  <c r="AI24" i="8"/>
  <c r="AH24" i="8"/>
  <c r="AG24" i="8" s="1"/>
  <c r="AF24" i="8"/>
  <c r="AE24" i="8"/>
  <c r="AD24" i="8"/>
  <c r="AC24" i="8"/>
  <c r="AB24" i="8"/>
  <c r="AA24" i="8"/>
  <c r="Z24" i="8"/>
  <c r="Y24" i="8"/>
  <c r="X24" i="8"/>
  <c r="W24" i="8"/>
  <c r="V24" i="8"/>
  <c r="S24" i="8" s="1"/>
  <c r="U24" i="8"/>
  <c r="T24" i="8"/>
  <c r="R24" i="8"/>
  <c r="Q24" i="8"/>
  <c r="P24" i="8"/>
  <c r="O24" i="8"/>
  <c r="N24" i="8"/>
  <c r="M24" i="8"/>
  <c r="L24" i="8" s="1"/>
  <c r="K24" i="8"/>
  <c r="J24" i="8"/>
  <c r="I24" i="8"/>
  <c r="H24" i="8"/>
  <c r="G24" i="8"/>
  <c r="F24" i="8"/>
  <c r="E24" i="8" s="1"/>
  <c r="AM23" i="8"/>
  <c r="AL23" i="8"/>
  <c r="AK23" i="8"/>
  <c r="AJ23" i="8"/>
  <c r="AI23" i="8"/>
  <c r="AH23" i="8"/>
  <c r="AG23" i="8"/>
  <c r="AF23" i="8"/>
  <c r="AE23" i="8"/>
  <c r="AD23" i="8"/>
  <c r="AC23" i="8"/>
  <c r="Z23" i="8" s="1"/>
  <c r="AB23" i="8"/>
  <c r="AA23" i="8"/>
  <c r="Y23" i="8"/>
  <c r="X23" i="8"/>
  <c r="W23" i="8"/>
  <c r="V23" i="8"/>
  <c r="U23" i="8"/>
  <c r="T23" i="8"/>
  <c r="S23" i="8" s="1"/>
  <c r="R23" i="8"/>
  <c r="Q23" i="8"/>
  <c r="P23" i="8"/>
  <c r="O23" i="8"/>
  <c r="N23" i="8"/>
  <c r="M23" i="8"/>
  <c r="M26" i="8" s="1"/>
  <c r="K23" i="8"/>
  <c r="J23" i="8"/>
  <c r="I23" i="8"/>
  <c r="H23" i="8"/>
  <c r="G23" i="8"/>
  <c r="F23" i="8"/>
  <c r="E23" i="8"/>
  <c r="AM22" i="8"/>
  <c r="AL22" i="8"/>
  <c r="AK22" i="8"/>
  <c r="AK26" i="8" s="1"/>
  <c r="AJ22" i="8"/>
  <c r="AJ26" i="8" s="1"/>
  <c r="AI22" i="8"/>
  <c r="AH22" i="8"/>
  <c r="AF22" i="8"/>
  <c r="AF26" i="8" s="1"/>
  <c r="AE22" i="8"/>
  <c r="AD22" i="8"/>
  <c r="AC22" i="8"/>
  <c r="AB22" i="8"/>
  <c r="AB26" i="8" s="1"/>
  <c r="AA22" i="8"/>
  <c r="Z22" i="8" s="1"/>
  <c r="Y22" i="8"/>
  <c r="Y26" i="8" s="1"/>
  <c r="X22" i="8"/>
  <c r="X26" i="8" s="1"/>
  <c r="W22" i="8"/>
  <c r="V22" i="8"/>
  <c r="U22" i="8"/>
  <c r="U26" i="8" s="1"/>
  <c r="T22" i="8"/>
  <c r="T26" i="8" s="1"/>
  <c r="R22" i="8"/>
  <c r="Q22" i="8"/>
  <c r="Q26" i="8" s="1"/>
  <c r="P22" i="8"/>
  <c r="P26" i="8" s="1"/>
  <c r="O22" i="8"/>
  <c r="N22" i="8"/>
  <c r="M22" i="8"/>
  <c r="L22" i="8"/>
  <c r="K22" i="8"/>
  <c r="J22" i="8"/>
  <c r="I22" i="8"/>
  <c r="I26" i="8" s="1"/>
  <c r="H22" i="8"/>
  <c r="H26" i="8" s="1"/>
  <c r="G22" i="8"/>
  <c r="F22" i="8"/>
  <c r="AM20" i="8"/>
  <c r="AJ20" i="8"/>
  <c r="AI20" i="8"/>
  <c r="AF20" i="8"/>
  <c r="AE20" i="8"/>
  <c r="AB20" i="8"/>
  <c r="AA20" i="8"/>
  <c r="X20" i="8"/>
  <c r="W20" i="8"/>
  <c r="T20" i="8"/>
  <c r="P20" i="8"/>
  <c r="O20" i="8"/>
  <c r="K20" i="8"/>
  <c r="H20" i="8"/>
  <c r="G20" i="8"/>
  <c r="AM19" i="8"/>
  <c r="AL19" i="8"/>
  <c r="AK19" i="8"/>
  <c r="AJ19" i="8"/>
  <c r="AI19" i="8"/>
  <c r="AH19" i="8"/>
  <c r="AG19" i="8" s="1"/>
  <c r="AF19" i="8"/>
  <c r="AE19" i="8"/>
  <c r="AD19" i="8"/>
  <c r="AC19" i="8"/>
  <c r="AB19" i="8"/>
  <c r="AA19" i="8"/>
  <c r="Z19" i="8"/>
  <c r="Y19" i="8"/>
  <c r="X19" i="8"/>
  <c r="W19" i="8"/>
  <c r="V19" i="8"/>
  <c r="S19" i="8" s="1"/>
  <c r="U19" i="8"/>
  <c r="T19" i="8"/>
  <c r="R19" i="8"/>
  <c r="Q19" i="8"/>
  <c r="P19" i="8"/>
  <c r="O19" i="8"/>
  <c r="N19" i="8"/>
  <c r="M19" i="8"/>
  <c r="L19" i="8" s="1"/>
  <c r="K19" i="8"/>
  <c r="J19" i="8"/>
  <c r="I19" i="8"/>
  <c r="H19" i="8"/>
  <c r="G19" i="8"/>
  <c r="F19" i="8"/>
  <c r="E19" i="8" s="1"/>
  <c r="AM18" i="8"/>
  <c r="AL18" i="8"/>
  <c r="AL20" i="8" s="1"/>
  <c r="AK18" i="8"/>
  <c r="AK20" i="8" s="1"/>
  <c r="AJ18" i="8"/>
  <c r="AI18" i="8"/>
  <c r="AH18" i="8"/>
  <c r="AH20" i="8" s="1"/>
  <c r="AG18" i="8"/>
  <c r="AG20" i="8" s="1"/>
  <c r="AF18" i="8"/>
  <c r="AE18" i="8"/>
  <c r="AD18" i="8"/>
  <c r="AD20" i="8" s="1"/>
  <c r="AC18" i="8"/>
  <c r="Z18" i="8" s="1"/>
  <c r="Z20" i="8" s="1"/>
  <c r="AB18" i="8"/>
  <c r="AA18" i="8"/>
  <c r="Y18" i="8"/>
  <c r="Y20" i="8" s="1"/>
  <c r="X18" i="8"/>
  <c r="W18" i="8"/>
  <c r="V18" i="8"/>
  <c r="V20" i="8" s="1"/>
  <c r="U18" i="8"/>
  <c r="U20" i="8" s="1"/>
  <c r="T18" i="8"/>
  <c r="S18" i="8" s="1"/>
  <c r="R18" i="8"/>
  <c r="R20" i="8" s="1"/>
  <c r="Q18" i="8"/>
  <c r="Q20" i="8" s="1"/>
  <c r="P18" i="8"/>
  <c r="O18" i="8"/>
  <c r="N18" i="8"/>
  <c r="N20" i="8" s="1"/>
  <c r="M18" i="8"/>
  <c r="L18" i="8" s="1"/>
  <c r="K18" i="8"/>
  <c r="J18" i="8"/>
  <c r="J20" i="8" s="1"/>
  <c r="I18" i="8"/>
  <c r="I20" i="8" s="1"/>
  <c r="H18" i="8"/>
  <c r="G18" i="8"/>
  <c r="F18" i="8"/>
  <c r="F20" i="8" s="1"/>
  <c r="E18" i="8"/>
  <c r="E20" i="8" s="1"/>
  <c r="AM15" i="8"/>
  <c r="AL15" i="8"/>
  <c r="AK15" i="8"/>
  <c r="AJ15" i="8"/>
  <c r="AI15" i="8"/>
  <c r="AH15" i="8"/>
  <c r="AG15" i="8" s="1"/>
  <c r="AF15" i="8"/>
  <c r="AE15" i="8"/>
  <c r="AD15" i="8"/>
  <c r="AC15" i="8"/>
  <c r="AB15" i="8"/>
  <c r="AA15" i="8"/>
  <c r="Z15" i="8" s="1"/>
  <c r="Y15" i="8"/>
  <c r="X15" i="8"/>
  <c r="W15" i="8"/>
  <c r="V15" i="8"/>
  <c r="U15" i="8"/>
  <c r="T15" i="8"/>
  <c r="S15" i="8"/>
  <c r="R15" i="8"/>
  <c r="Q15" i="8"/>
  <c r="P15" i="8"/>
  <c r="O15" i="8"/>
  <c r="L15" i="8" s="1"/>
  <c r="N15" i="8"/>
  <c r="M15" i="8"/>
  <c r="K15" i="8"/>
  <c r="J15" i="8"/>
  <c r="I15" i="8"/>
  <c r="H15" i="8"/>
  <c r="G15" i="8"/>
  <c r="F15" i="8"/>
  <c r="E15" i="8" s="1"/>
  <c r="AM14" i="8"/>
  <c r="AL14" i="8"/>
  <c r="AK14" i="8"/>
  <c r="AJ14" i="8"/>
  <c r="AI14" i="8"/>
  <c r="AH14" i="8"/>
  <c r="AG14" i="8" s="1"/>
  <c r="AF14" i="8"/>
  <c r="AE14" i="8"/>
  <c r="AD14" i="8"/>
  <c r="AC14" i="8"/>
  <c r="AB14" i="8"/>
  <c r="AA14" i="8"/>
  <c r="Z14" i="8"/>
  <c r="Y14" i="8"/>
  <c r="X14" i="8"/>
  <c r="W14" i="8"/>
  <c r="V14" i="8"/>
  <c r="S14" i="8" s="1"/>
  <c r="U14" i="8"/>
  <c r="T14" i="8"/>
  <c r="R14" i="8"/>
  <c r="Q14" i="8"/>
  <c r="P14" i="8"/>
  <c r="O14" i="8"/>
  <c r="N14" i="8"/>
  <c r="M14" i="8"/>
  <c r="L14" i="8" s="1"/>
  <c r="K14" i="8"/>
  <c r="J14" i="8"/>
  <c r="I14" i="8"/>
  <c r="H14" i="8"/>
  <c r="G14" i="8"/>
  <c r="F14" i="8"/>
  <c r="E14" i="8" s="1"/>
  <c r="AM13" i="8"/>
  <c r="AL13" i="8"/>
  <c r="AK13" i="8"/>
  <c r="AJ13" i="8"/>
  <c r="AI13" i="8"/>
  <c r="AH13" i="8"/>
  <c r="AG13" i="8"/>
  <c r="AF13" i="8"/>
  <c r="AE13" i="8"/>
  <c r="AD13" i="8"/>
  <c r="AC13" i="8"/>
  <c r="Z13" i="8" s="1"/>
  <c r="AB13" i="8"/>
  <c r="AA13" i="8"/>
  <c r="Y13" i="8"/>
  <c r="X13" i="8"/>
  <c r="W13" i="8"/>
  <c r="V13" i="8"/>
  <c r="U13" i="8"/>
  <c r="T13" i="8"/>
  <c r="S13" i="8" s="1"/>
  <c r="R13" i="8"/>
  <c r="Q13" i="8"/>
  <c r="P13" i="8"/>
  <c r="O13" i="8"/>
  <c r="N13" i="8"/>
  <c r="M13" i="8"/>
  <c r="L13" i="8" s="1"/>
  <c r="K13" i="8"/>
  <c r="J13" i="8"/>
  <c r="I13" i="8"/>
  <c r="H13" i="8"/>
  <c r="G13" i="8"/>
  <c r="F13" i="8"/>
  <c r="E13" i="8"/>
  <c r="AM12" i="8"/>
  <c r="AL12" i="8"/>
  <c r="AK12" i="8"/>
  <c r="AK16" i="8" s="1"/>
  <c r="AJ12" i="8"/>
  <c r="AG12" i="8" s="1"/>
  <c r="AI12" i="8"/>
  <c r="AH12" i="8"/>
  <c r="AF12" i="8"/>
  <c r="AF16" i="8" s="1"/>
  <c r="AE12" i="8"/>
  <c r="AD12" i="8"/>
  <c r="AC12" i="8"/>
  <c r="AC16" i="8" s="1"/>
  <c r="AB12" i="8"/>
  <c r="AB16" i="8" s="1"/>
  <c r="AA12" i="8"/>
  <c r="Z12" i="8" s="1"/>
  <c r="Y12" i="8"/>
  <c r="Y16" i="8" s="1"/>
  <c r="X12" i="8"/>
  <c r="X16" i="8" s="1"/>
  <c r="W12" i="8"/>
  <c r="V12" i="8"/>
  <c r="U12" i="8"/>
  <c r="U16" i="8" s="1"/>
  <c r="T12" i="8"/>
  <c r="T16" i="8" s="1"/>
  <c r="R12" i="8"/>
  <c r="Q12" i="8"/>
  <c r="Q16" i="8" s="1"/>
  <c r="P12" i="8"/>
  <c r="P16" i="8" s="1"/>
  <c r="O12" i="8"/>
  <c r="N12" i="8"/>
  <c r="M12" i="8"/>
  <c r="M16" i="8" s="1"/>
  <c r="L12" i="8"/>
  <c r="K12" i="8"/>
  <c r="J12" i="8"/>
  <c r="I12" i="8"/>
  <c r="I16" i="8" s="1"/>
  <c r="H12" i="8"/>
  <c r="E12" i="8" s="1"/>
  <c r="G12" i="8"/>
  <c r="F12" i="8"/>
  <c r="AM11" i="8"/>
  <c r="AM16" i="8" s="1"/>
  <c r="AL11" i="8"/>
  <c r="AL16" i="8" s="1"/>
  <c r="AK11" i="8"/>
  <c r="AJ11" i="8"/>
  <c r="AI11" i="8"/>
  <c r="AI16" i="8" s="1"/>
  <c r="AH11" i="8"/>
  <c r="AH16" i="8" s="1"/>
  <c r="AF11" i="8"/>
  <c r="AE11" i="8"/>
  <c r="AE16" i="8" s="1"/>
  <c r="AD11" i="8"/>
  <c r="AD16" i="8" s="1"/>
  <c r="AC11" i="8"/>
  <c r="AB11" i="8"/>
  <c r="AA11" i="8"/>
  <c r="AA16" i="8" s="1"/>
  <c r="Y11" i="8"/>
  <c r="X11" i="8"/>
  <c r="W11" i="8"/>
  <c r="W16" i="8" s="1"/>
  <c r="V11" i="8"/>
  <c r="V16" i="8" s="1"/>
  <c r="U11" i="8"/>
  <c r="T11" i="8"/>
  <c r="S11" i="8"/>
  <c r="R11" i="8"/>
  <c r="R16" i="8" s="1"/>
  <c r="Q11" i="8"/>
  <c r="P11" i="8"/>
  <c r="O11" i="8"/>
  <c r="L11" i="8" s="1"/>
  <c r="L16" i="8" s="1"/>
  <c r="N11" i="8"/>
  <c r="N16" i="8" s="1"/>
  <c r="M11" i="8"/>
  <c r="K11" i="8"/>
  <c r="K16" i="8" s="1"/>
  <c r="J11" i="8"/>
  <c r="J16" i="8" s="1"/>
  <c r="I11" i="8"/>
  <c r="H11" i="8"/>
  <c r="G11" i="8"/>
  <c r="G16" i="8" s="1"/>
  <c r="F11" i="8"/>
  <c r="F16" i="8" s="1"/>
  <c r="B3" i="8"/>
  <c r="B2" i="8"/>
  <c r="B1" i="8"/>
  <c r="AK50" i="3"/>
  <c r="AJ50" i="3"/>
  <c r="AI50" i="3"/>
  <c r="AH50" i="3"/>
  <c r="AE50" i="3" s="1"/>
  <c r="AG50" i="3"/>
  <c r="AF50" i="3"/>
  <c r="AD50" i="3"/>
  <c r="AC50" i="3"/>
  <c r="AB50" i="3"/>
  <c r="AA50" i="3"/>
  <c r="Z50" i="3"/>
  <c r="Y50" i="3"/>
  <c r="X50" i="3" s="1"/>
  <c r="W50" i="3"/>
  <c r="V50" i="3"/>
  <c r="U50" i="3"/>
  <c r="T50" i="3"/>
  <c r="S50" i="3"/>
  <c r="R50" i="3"/>
  <c r="Q50" i="3" s="1"/>
  <c r="P50" i="3"/>
  <c r="O50" i="3"/>
  <c r="N50" i="3"/>
  <c r="M50" i="3"/>
  <c r="L50" i="3"/>
  <c r="K50" i="3"/>
  <c r="J50" i="3"/>
  <c r="I50" i="3"/>
  <c r="H50" i="3"/>
  <c r="G50" i="3"/>
  <c r="F50" i="3"/>
  <c r="C50" i="3" s="1"/>
  <c r="E50" i="3"/>
  <c r="D50" i="3"/>
  <c r="AK49" i="3"/>
  <c r="AJ49" i="3"/>
  <c r="AI49" i="3"/>
  <c r="AH49" i="3"/>
  <c r="AG49" i="3"/>
  <c r="AF49" i="3"/>
  <c r="AE49" i="3" s="1"/>
  <c r="AD49" i="3"/>
  <c r="AC49" i="3"/>
  <c r="AB49" i="3"/>
  <c r="AA49" i="3"/>
  <c r="Z49" i="3"/>
  <c r="Y49" i="3"/>
  <c r="X49" i="3" s="1"/>
  <c r="W49" i="3"/>
  <c r="V49" i="3"/>
  <c r="U49" i="3"/>
  <c r="T49" i="3"/>
  <c r="S49" i="3"/>
  <c r="R49" i="3"/>
  <c r="Q49" i="3"/>
  <c r="P49" i="3"/>
  <c r="O49" i="3"/>
  <c r="N49" i="3"/>
  <c r="M49" i="3"/>
  <c r="J49" i="3" s="1"/>
  <c r="L49" i="3"/>
  <c r="K49" i="3"/>
  <c r="I49" i="3"/>
  <c r="H49" i="3"/>
  <c r="G49" i="3"/>
  <c r="F49" i="3"/>
  <c r="E49" i="3"/>
  <c r="D49" i="3"/>
  <c r="C49" i="3" s="1"/>
  <c r="AK48" i="3"/>
  <c r="AJ48" i="3"/>
  <c r="AI48" i="3"/>
  <c r="AH48" i="3"/>
  <c r="AG48" i="3"/>
  <c r="AF48" i="3"/>
  <c r="AE48" i="3" s="1"/>
  <c r="AD48" i="3"/>
  <c r="AC48" i="3"/>
  <c r="AB48" i="3"/>
  <c r="AA48" i="3"/>
  <c r="Z48" i="3"/>
  <c r="Y48" i="3"/>
  <c r="X48" i="3"/>
  <c r="W48" i="3"/>
  <c r="V48" i="3"/>
  <c r="U48" i="3"/>
  <c r="T48" i="3"/>
  <c r="Q48" i="3" s="1"/>
  <c r="S48" i="3"/>
  <c r="R48" i="3"/>
  <c r="P48" i="3"/>
  <c r="O48" i="3"/>
  <c r="N48" i="3"/>
  <c r="M48" i="3"/>
  <c r="L48" i="3"/>
  <c r="K48" i="3"/>
  <c r="J48" i="3" s="1"/>
  <c r="I48" i="3"/>
  <c r="H48" i="3"/>
  <c r="G48" i="3"/>
  <c r="F48" i="3"/>
  <c r="E48" i="3"/>
  <c r="D48" i="3"/>
  <c r="C48" i="3" s="1"/>
  <c r="AK47" i="3"/>
  <c r="AK51" i="3" s="1"/>
  <c r="AJ47" i="3"/>
  <c r="AJ51" i="3" s="1"/>
  <c r="AI47" i="3"/>
  <c r="AI51" i="3" s="1"/>
  <c r="AH47" i="3"/>
  <c r="AH51" i="3" s="1"/>
  <c r="AG47" i="3"/>
  <c r="AG51" i="3" s="1"/>
  <c r="AF47" i="3"/>
  <c r="AF51" i="3" s="1"/>
  <c r="AE47" i="3"/>
  <c r="AD47" i="3"/>
  <c r="AD51" i="3" s="1"/>
  <c r="AC47" i="3"/>
  <c r="AC51" i="3" s="1"/>
  <c r="AB47" i="3"/>
  <c r="AB51" i="3" s="1"/>
  <c r="AA47" i="3"/>
  <c r="X47" i="3" s="1"/>
  <c r="Z47" i="3"/>
  <c r="Z51" i="3" s="1"/>
  <c r="Y47" i="3"/>
  <c r="Y51" i="3" s="1"/>
  <c r="W47" i="3"/>
  <c r="W51" i="3" s="1"/>
  <c r="V47" i="3"/>
  <c r="V51" i="3" s="1"/>
  <c r="U47" i="3"/>
  <c r="U51" i="3" s="1"/>
  <c r="T47" i="3"/>
  <c r="T51" i="3" s="1"/>
  <c r="S47" i="3"/>
  <c r="S51" i="3" s="1"/>
  <c r="R47" i="3"/>
  <c r="R51" i="3" s="1"/>
  <c r="P47" i="3"/>
  <c r="P51" i="3" s="1"/>
  <c r="O47" i="3"/>
  <c r="O51" i="3" s="1"/>
  <c r="N47" i="3"/>
  <c r="N51" i="3" s="1"/>
  <c r="M47" i="3"/>
  <c r="M51" i="3" s="1"/>
  <c r="L47" i="3"/>
  <c r="L51" i="3" s="1"/>
  <c r="K47" i="3"/>
  <c r="K51" i="3" s="1"/>
  <c r="I47" i="3"/>
  <c r="I51" i="3" s="1"/>
  <c r="H47" i="3"/>
  <c r="H51" i="3" s="1"/>
  <c r="G47" i="3"/>
  <c r="G51" i="3" s="1"/>
  <c r="F47" i="3"/>
  <c r="F51" i="3" s="1"/>
  <c r="E47" i="3"/>
  <c r="E51" i="3" s="1"/>
  <c r="D47" i="3"/>
  <c r="D51" i="3" s="1"/>
  <c r="C47" i="3"/>
  <c r="AI45" i="3"/>
  <c r="AH45" i="3"/>
  <c r="AD45" i="3"/>
  <c r="AA45" i="3"/>
  <c r="Z45" i="3"/>
  <c r="W45" i="3"/>
  <c r="V45" i="3"/>
  <c r="S45" i="3"/>
  <c r="R45" i="3"/>
  <c r="O45" i="3"/>
  <c r="N45" i="3"/>
  <c r="K45" i="3"/>
  <c r="G45" i="3"/>
  <c r="F45" i="3"/>
  <c r="AK44" i="3"/>
  <c r="AJ44" i="3"/>
  <c r="AI44" i="3"/>
  <c r="AH44" i="3"/>
  <c r="AG44" i="3"/>
  <c r="AF44" i="3"/>
  <c r="AE44" i="3" s="1"/>
  <c r="AD44" i="3"/>
  <c r="AC44" i="3"/>
  <c r="AB44" i="3"/>
  <c r="AA44" i="3"/>
  <c r="Z44" i="3"/>
  <c r="Y44" i="3"/>
  <c r="X44" i="3" s="1"/>
  <c r="W44" i="3"/>
  <c r="V44" i="3"/>
  <c r="U44" i="3"/>
  <c r="T44" i="3"/>
  <c r="S44" i="3"/>
  <c r="R44" i="3"/>
  <c r="Q44" i="3"/>
  <c r="P44" i="3"/>
  <c r="O44" i="3"/>
  <c r="N44" i="3"/>
  <c r="M44" i="3"/>
  <c r="J44" i="3" s="1"/>
  <c r="L44" i="3"/>
  <c r="K44" i="3"/>
  <c r="I44" i="3"/>
  <c r="H44" i="3"/>
  <c r="G44" i="3"/>
  <c r="F44" i="3"/>
  <c r="E44" i="3"/>
  <c r="D44" i="3"/>
  <c r="C44" i="3" s="1"/>
  <c r="AK43" i="3"/>
  <c r="AK45" i="3" s="1"/>
  <c r="AJ43" i="3"/>
  <c r="AJ45" i="3" s="1"/>
  <c r="AI43" i="3"/>
  <c r="AH43" i="3"/>
  <c r="AG43" i="3"/>
  <c r="AG45" i="3" s="1"/>
  <c r="AF43" i="3"/>
  <c r="AE43" i="3" s="1"/>
  <c r="AD43" i="3"/>
  <c r="AC43" i="3"/>
  <c r="AC45" i="3" s="1"/>
  <c r="AB43" i="3"/>
  <c r="AB45" i="3" s="1"/>
  <c r="AA43" i="3"/>
  <c r="Z43" i="3"/>
  <c r="Y43" i="3"/>
  <c r="Y45" i="3" s="1"/>
  <c r="X43" i="3"/>
  <c r="X45" i="3" s="1"/>
  <c r="W43" i="3"/>
  <c r="V43" i="3"/>
  <c r="U43" i="3"/>
  <c r="U45" i="3" s="1"/>
  <c r="T43" i="3"/>
  <c r="Q43" i="3" s="1"/>
  <c r="Q45" i="3" s="1"/>
  <c r="S43" i="3"/>
  <c r="R43" i="3"/>
  <c r="P43" i="3"/>
  <c r="P45" i="3" s="1"/>
  <c r="O43" i="3"/>
  <c r="N43" i="3"/>
  <c r="M43" i="3"/>
  <c r="M45" i="3" s="1"/>
  <c r="L43" i="3"/>
  <c r="L45" i="3" s="1"/>
  <c r="K43" i="3"/>
  <c r="J43" i="3" s="1"/>
  <c r="J45" i="3" s="1"/>
  <c r="I43" i="3"/>
  <c r="I45" i="3" s="1"/>
  <c r="H43" i="3"/>
  <c r="H45" i="3" s="1"/>
  <c r="G43" i="3"/>
  <c r="F43" i="3"/>
  <c r="E43" i="3"/>
  <c r="E45" i="3" s="1"/>
  <c r="D43" i="3"/>
  <c r="C43" i="3" s="1"/>
  <c r="AK40" i="3"/>
  <c r="AJ40" i="3"/>
  <c r="AI40" i="3"/>
  <c r="AH40" i="3"/>
  <c r="AE40" i="3" s="1"/>
  <c r="AG40" i="3"/>
  <c r="AF40" i="3"/>
  <c r="AD40" i="3"/>
  <c r="AC40" i="3"/>
  <c r="AB40" i="3"/>
  <c r="AA40" i="3"/>
  <c r="Z40" i="3"/>
  <c r="Y40" i="3"/>
  <c r="X40" i="3" s="1"/>
  <c r="W40" i="3"/>
  <c r="V40" i="3"/>
  <c r="U40" i="3"/>
  <c r="T40" i="3"/>
  <c r="S40" i="3"/>
  <c r="R40" i="3"/>
  <c r="Q40" i="3" s="1"/>
  <c r="P40" i="3"/>
  <c r="O40" i="3"/>
  <c r="N40" i="3"/>
  <c r="M40" i="3"/>
  <c r="L40" i="3"/>
  <c r="K40" i="3"/>
  <c r="J40" i="3"/>
  <c r="I40" i="3"/>
  <c r="H40" i="3"/>
  <c r="G40" i="3"/>
  <c r="F40" i="3"/>
  <c r="C40" i="3" s="1"/>
  <c r="E40" i="3"/>
  <c r="D40" i="3"/>
  <c r="AK39" i="3"/>
  <c r="AJ39" i="3"/>
  <c r="AI39" i="3"/>
  <c r="AH39" i="3"/>
  <c r="AG39" i="3"/>
  <c r="AF39" i="3"/>
  <c r="AE39" i="3" s="1"/>
  <c r="AD39" i="3"/>
  <c r="AC39" i="3"/>
  <c r="AB39" i="3"/>
  <c r="AA39" i="3"/>
  <c r="Z39" i="3"/>
  <c r="Y39" i="3"/>
  <c r="X39" i="3" s="1"/>
  <c r="W39" i="3"/>
  <c r="V39" i="3"/>
  <c r="U39" i="3"/>
  <c r="T39" i="3"/>
  <c r="S39" i="3"/>
  <c r="R39" i="3"/>
  <c r="Q39" i="3"/>
  <c r="P39" i="3"/>
  <c r="O39" i="3"/>
  <c r="N39" i="3"/>
  <c r="M39" i="3"/>
  <c r="J39" i="3" s="1"/>
  <c r="L39" i="3"/>
  <c r="K39" i="3"/>
  <c r="I39" i="3"/>
  <c r="H39" i="3"/>
  <c r="G39" i="3"/>
  <c r="F39" i="3"/>
  <c r="E39" i="3"/>
  <c r="D39" i="3"/>
  <c r="C39" i="3" s="1"/>
  <c r="AK38" i="3"/>
  <c r="AJ38" i="3"/>
  <c r="AI38" i="3"/>
  <c r="AH38" i="3"/>
  <c r="AG38" i="3"/>
  <c r="AF38" i="3"/>
  <c r="AE38" i="3" s="1"/>
  <c r="AD38" i="3"/>
  <c r="AC38" i="3"/>
  <c r="AB38" i="3"/>
  <c r="AA38" i="3"/>
  <c r="Z38" i="3"/>
  <c r="Y38" i="3"/>
  <c r="X38" i="3"/>
  <c r="W38" i="3"/>
  <c r="V38" i="3"/>
  <c r="U38" i="3"/>
  <c r="T38" i="3"/>
  <c r="Q38" i="3" s="1"/>
  <c r="S38" i="3"/>
  <c r="R38" i="3"/>
  <c r="P38" i="3"/>
  <c r="O38" i="3"/>
  <c r="N38" i="3"/>
  <c r="M38" i="3"/>
  <c r="L38" i="3"/>
  <c r="K38" i="3"/>
  <c r="J38" i="3" s="1"/>
  <c r="I38" i="3"/>
  <c r="H38" i="3"/>
  <c r="G38" i="3"/>
  <c r="F38" i="3"/>
  <c r="E38" i="3"/>
  <c r="D38" i="3"/>
  <c r="C38" i="3" s="1"/>
  <c r="AK37" i="3"/>
  <c r="AJ37" i="3"/>
  <c r="AJ41" i="3" s="1"/>
  <c r="AI37" i="3"/>
  <c r="AH37" i="3"/>
  <c r="AG37" i="3"/>
  <c r="AF37" i="3"/>
  <c r="AF41" i="3" s="1"/>
  <c r="AE37" i="3"/>
  <c r="AD37" i="3"/>
  <c r="AC37" i="3"/>
  <c r="AB37" i="3"/>
  <c r="AB41" i="3" s="1"/>
  <c r="AA37" i="3"/>
  <c r="X37" i="3" s="1"/>
  <c r="Z37" i="3"/>
  <c r="Y37" i="3"/>
  <c r="W37" i="3"/>
  <c r="V37" i="3"/>
  <c r="U37" i="3"/>
  <c r="T37" i="3"/>
  <c r="T41" i="3" s="1"/>
  <c r="S37" i="3"/>
  <c r="R37" i="3"/>
  <c r="Q37" i="3" s="1"/>
  <c r="P37" i="3"/>
  <c r="P41" i="3" s="1"/>
  <c r="O37" i="3"/>
  <c r="N37" i="3"/>
  <c r="M37" i="3"/>
  <c r="L37" i="3"/>
  <c r="L41" i="3" s="1"/>
  <c r="K37" i="3"/>
  <c r="J37" i="3" s="1"/>
  <c r="I37" i="3"/>
  <c r="H37" i="3"/>
  <c r="H41" i="3" s="1"/>
  <c r="G37" i="3"/>
  <c r="G41" i="3" s="1"/>
  <c r="F37" i="3"/>
  <c r="E37" i="3"/>
  <c r="D37" i="3"/>
  <c r="D41" i="3" s="1"/>
  <c r="C37" i="3"/>
  <c r="AK36" i="3"/>
  <c r="AK41" i="3" s="1"/>
  <c r="AJ36" i="3"/>
  <c r="AI36" i="3"/>
  <c r="AI41" i="3" s="1"/>
  <c r="AH36" i="3"/>
  <c r="AE36" i="3" s="1"/>
  <c r="AE41" i="3" s="1"/>
  <c r="AG36" i="3"/>
  <c r="AG41" i="3" s="1"/>
  <c r="AF36" i="3"/>
  <c r="AD36" i="3"/>
  <c r="AD41" i="3" s="1"/>
  <c r="AC36" i="3"/>
  <c r="AC41" i="3" s="1"/>
  <c r="AB36" i="3"/>
  <c r="AA36" i="3"/>
  <c r="AA41" i="3" s="1"/>
  <c r="Z36" i="3"/>
  <c r="Z41" i="3" s="1"/>
  <c r="Y36" i="3"/>
  <c r="Y41" i="3" s="1"/>
  <c r="W36" i="3"/>
  <c r="W41" i="3" s="1"/>
  <c r="V36" i="3"/>
  <c r="V41" i="3" s="1"/>
  <c r="U36" i="3"/>
  <c r="U41" i="3" s="1"/>
  <c r="T36" i="3"/>
  <c r="S36" i="3"/>
  <c r="S41" i="3" s="1"/>
  <c r="R36" i="3"/>
  <c r="R41" i="3" s="1"/>
  <c r="P36" i="3"/>
  <c r="O36" i="3"/>
  <c r="O41" i="3" s="1"/>
  <c r="N36" i="3"/>
  <c r="N41" i="3" s="1"/>
  <c r="M36" i="3"/>
  <c r="M41" i="3" s="1"/>
  <c r="L36" i="3"/>
  <c r="K36" i="3"/>
  <c r="K41" i="3" s="1"/>
  <c r="J36" i="3"/>
  <c r="J41" i="3" s="1"/>
  <c r="I36" i="3"/>
  <c r="I41" i="3" s="1"/>
  <c r="H36" i="3"/>
  <c r="G36" i="3"/>
  <c r="F36" i="3"/>
  <c r="C36" i="3" s="1"/>
  <c r="C41" i="3" s="1"/>
  <c r="E36" i="3"/>
  <c r="E41" i="3" s="1"/>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C28" i="3"/>
  <c r="A28" i="3"/>
  <c r="AS27" i="3"/>
  <c r="AL27" i="3"/>
  <c r="AE27" i="3"/>
  <c r="AE28" i="3" s="1"/>
  <c r="X27" i="3"/>
  <c r="Q27" i="3"/>
  <c r="J27" i="3"/>
  <c r="C27" i="3"/>
  <c r="AS26" i="3"/>
  <c r="AL26" i="3"/>
  <c r="AE26" i="3"/>
  <c r="X26" i="3"/>
  <c r="Q26" i="3"/>
  <c r="J26" i="3"/>
  <c r="C26" i="3"/>
  <c r="AS25" i="3"/>
  <c r="AL25" i="3"/>
  <c r="AE25" i="3"/>
  <c r="X25" i="3"/>
  <c r="X28" i="3" s="1"/>
  <c r="Q25" i="3"/>
  <c r="J25" i="3"/>
  <c r="C25" i="3"/>
  <c r="AS24" i="3"/>
  <c r="AS28" i="3" s="1"/>
  <c r="AL24" i="3"/>
  <c r="AL28" i="3" s="1"/>
  <c r="AE24" i="3"/>
  <c r="X24" i="3"/>
  <c r="Q24" i="3"/>
  <c r="Q28" i="3" s="1"/>
  <c r="J24" i="3"/>
  <c r="J28" i="3" s="1"/>
  <c r="C24" i="3"/>
  <c r="AY22" i="3"/>
  <c r="AX22" i="3"/>
  <c r="AW22" i="3"/>
  <c r="AV22" i="3"/>
  <c r="AU22" i="3"/>
  <c r="AT22" i="3"/>
  <c r="AS22" i="3"/>
  <c r="AR22" i="3"/>
  <c r="AQ22" i="3"/>
  <c r="AP22" i="3"/>
  <c r="AO22" i="3"/>
  <c r="AN22" i="3"/>
  <c r="AM22" i="3"/>
  <c r="AK22" i="3"/>
  <c r="AJ22" i="3"/>
  <c r="AI22" i="3"/>
  <c r="AH22" i="3"/>
  <c r="AG22" i="3"/>
  <c r="AF22" i="3"/>
  <c r="AD22" i="3"/>
  <c r="AC22" i="3"/>
  <c r="AB22" i="3"/>
  <c r="AA22" i="3"/>
  <c r="Z22" i="3"/>
  <c r="Y22" i="3"/>
  <c r="W22" i="3"/>
  <c r="V22" i="3"/>
  <c r="U22" i="3"/>
  <c r="T22" i="3"/>
  <c r="S22" i="3"/>
  <c r="R22" i="3"/>
  <c r="Q22" i="3"/>
  <c r="P22" i="3"/>
  <c r="O22" i="3"/>
  <c r="N22" i="3"/>
  <c r="M22" i="3"/>
  <c r="L22" i="3"/>
  <c r="K22" i="3"/>
  <c r="I22" i="3"/>
  <c r="H22" i="3"/>
  <c r="G22" i="3"/>
  <c r="F22" i="3"/>
  <c r="E22" i="3"/>
  <c r="D22" i="3"/>
  <c r="AS21" i="3"/>
  <c r="AL21" i="3"/>
  <c r="AE21" i="3"/>
  <c r="X21" i="3"/>
  <c r="Q21" i="3"/>
  <c r="J21" i="3"/>
  <c r="C21" i="3"/>
  <c r="AS20" i="3"/>
  <c r="AL20" i="3"/>
  <c r="AL22" i="3" s="1"/>
  <c r="AE20" i="3"/>
  <c r="AE22" i="3" s="1"/>
  <c r="X20" i="3"/>
  <c r="X22" i="3" s="1"/>
  <c r="Q20" i="3"/>
  <c r="J20" i="3"/>
  <c r="J22" i="3" s="1"/>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L17" i="3" s="1"/>
  <c r="AL18" i="3" s="1"/>
  <c r="AE13" i="3"/>
  <c r="AE17" i="3" s="1"/>
  <c r="AE18" i="3" s="1"/>
  <c r="X13" i="3"/>
  <c r="Q13" i="3"/>
  <c r="J13" i="3"/>
  <c r="J17" i="3" s="1"/>
  <c r="J18" i="3" s="1"/>
  <c r="C13" i="3"/>
  <c r="C17" i="3" s="1"/>
  <c r="C18" i="3" s="1"/>
  <c r="AS12" i="3"/>
  <c r="AS17" i="3" s="1"/>
  <c r="AS18" i="3" s="1"/>
  <c r="AL12" i="3"/>
  <c r="AE12" i="3"/>
  <c r="X12" i="3"/>
  <c r="X17" i="3" s="1"/>
  <c r="X18" i="3" s="1"/>
  <c r="Q12" i="3"/>
  <c r="Q17" i="3" s="1"/>
  <c r="Q18" i="3" s="1"/>
  <c r="J12" i="3"/>
  <c r="C12" i="3"/>
  <c r="A11" i="3"/>
  <c r="AE6" i="3"/>
  <c r="X6" i="3"/>
  <c r="AS6" i="3" s="1"/>
  <c r="Q6" i="3"/>
  <c r="AL6" i="3" s="1"/>
  <c r="J6" i="3"/>
  <c r="B3" i="3"/>
  <c r="B2" i="3"/>
  <c r="B1" i="3"/>
  <c r="C13" i="14"/>
  <c r="H13" i="14" s="1"/>
  <c r="C45" i="3" l="1"/>
  <c r="C51" i="3"/>
  <c r="AE45" i="3"/>
  <c r="X51" i="3"/>
  <c r="AE51" i="3"/>
  <c r="S20" i="8"/>
  <c r="L20" i="8"/>
  <c r="X36" i="3"/>
  <c r="X41" i="3" s="1"/>
  <c r="D45" i="3"/>
  <c r="T45" i="3"/>
  <c r="AF45" i="3"/>
  <c r="Q47" i="3"/>
  <c r="Q51" i="3" s="1"/>
  <c r="E11" i="8"/>
  <c r="E16" i="8" s="1"/>
  <c r="AG11" i="8"/>
  <c r="AG16" i="8" s="1"/>
  <c r="M20" i="8"/>
  <c r="AC20" i="8"/>
  <c r="F26" i="8"/>
  <c r="J26" i="8"/>
  <c r="N26" i="8"/>
  <c r="R26" i="8"/>
  <c r="V26" i="8"/>
  <c r="AD26" i="8"/>
  <c r="AH26" i="8"/>
  <c r="AL26" i="8"/>
  <c r="Z25" i="8"/>
  <c r="Z26" i="8" s="1"/>
  <c r="Q17" i="4"/>
  <c r="Q18" i="4" s="1"/>
  <c r="AS17" i="4"/>
  <c r="AS18" i="4" s="1"/>
  <c r="BU17" i="4"/>
  <c r="BU18" i="4" s="1"/>
  <c r="CW17" i="4"/>
  <c r="CW18" i="4" s="1"/>
  <c r="AS40" i="4"/>
  <c r="BI19" i="9"/>
  <c r="L25" i="9"/>
  <c r="Q36" i="3"/>
  <c r="Q41" i="3" s="1"/>
  <c r="F41" i="3"/>
  <c r="AH41" i="3"/>
  <c r="J47" i="3"/>
  <c r="J51" i="3" s="1"/>
  <c r="Z11" i="8"/>
  <c r="Z16" i="8" s="1"/>
  <c r="S12" i="8"/>
  <c r="S16" i="8" s="1"/>
  <c r="O16" i="8"/>
  <c r="G26" i="8"/>
  <c r="K26" i="8"/>
  <c r="O26" i="8"/>
  <c r="S22" i="8"/>
  <c r="S26" i="8" s="1"/>
  <c r="W26" i="8"/>
  <c r="AA26" i="8"/>
  <c r="AE26" i="8"/>
  <c r="AI26" i="8"/>
  <c r="AM26" i="8"/>
  <c r="L23" i="8"/>
  <c r="X17" i="4"/>
  <c r="X18" i="4" s="1"/>
  <c r="AZ17" i="4"/>
  <c r="AZ18" i="4" s="1"/>
  <c r="CB17" i="4"/>
  <c r="CB18" i="4" s="1"/>
  <c r="DD17" i="4"/>
  <c r="DD18" i="4" s="1"/>
  <c r="X22" i="4"/>
  <c r="AZ22" i="4"/>
  <c r="CB22" i="4"/>
  <c r="DD22" i="4"/>
  <c r="AE44" i="4"/>
  <c r="J50" i="4"/>
  <c r="BG50" i="4"/>
  <c r="AA51" i="3"/>
  <c r="H16" i="8"/>
  <c r="AJ16" i="8"/>
  <c r="L26" i="8"/>
  <c r="AC26" i="8"/>
  <c r="BN6" i="4"/>
  <c r="CB6" i="4" s="1"/>
  <c r="CP6" i="4" s="1"/>
  <c r="DD6" i="4" s="1"/>
  <c r="BG6" i="4"/>
  <c r="BU6" i="4" s="1"/>
  <c r="CI6" i="4" s="1"/>
  <c r="CW6" i="4" s="1"/>
  <c r="DK6" i="4" s="1"/>
  <c r="E22" i="8"/>
  <c r="E26" i="8" s="1"/>
  <c r="AG22" i="8"/>
  <c r="AG26" i="8" s="1"/>
  <c r="C35" i="4"/>
  <c r="C40" i="4" s="1"/>
  <c r="AE35" i="4"/>
  <c r="AE40" i="4" s="1"/>
  <c r="BG35" i="4"/>
  <c r="BG40" i="4" s="1"/>
  <c r="L40" i="4"/>
  <c r="AN40" i="4"/>
  <c r="Q42" i="4"/>
  <c r="Q44" i="4" s="1"/>
  <c r="AS42" i="4"/>
  <c r="AS44" i="4" s="1"/>
  <c r="K44" i="4"/>
  <c r="AM44" i="4"/>
  <c r="X46" i="4"/>
  <c r="X50" i="4" s="1"/>
  <c r="AZ46" i="4"/>
  <c r="AZ50" i="4" s="1"/>
  <c r="D50" i="4"/>
  <c r="AF50" i="4"/>
  <c r="BH50" i="4"/>
  <c r="S10" i="9"/>
  <c r="S15" i="9" s="1"/>
  <c r="AU10" i="9"/>
  <c r="AU15" i="9" s="1"/>
  <c r="AN11" i="9"/>
  <c r="E17" i="9"/>
  <c r="E19" i="9" s="1"/>
  <c r="AG17" i="9"/>
  <c r="AG19" i="9" s="1"/>
  <c r="O19" i="9"/>
  <c r="AA19" i="9"/>
  <c r="AQ19" i="9"/>
  <c r="BC19" i="9"/>
  <c r="AB25" i="9"/>
  <c r="AF25" i="9"/>
  <c r="AN21" i="9"/>
  <c r="AN25" i="9" s="1"/>
  <c r="BD25" i="9"/>
  <c r="BH25" i="9"/>
  <c r="BL25" i="9"/>
  <c r="BI22" i="9"/>
  <c r="BI23" i="9"/>
  <c r="C50" i="5"/>
  <c r="L26" i="10"/>
  <c r="X35" i="4"/>
  <c r="X40" i="4" s="1"/>
  <c r="AZ35" i="4"/>
  <c r="AZ40" i="4" s="1"/>
  <c r="Q46" i="4"/>
  <c r="Q50" i="4" s="1"/>
  <c r="AS46" i="4"/>
  <c r="AS50" i="4" s="1"/>
  <c r="L10" i="9"/>
  <c r="L15" i="9" s="1"/>
  <c r="AN10" i="9"/>
  <c r="E11" i="9"/>
  <c r="E15" i="9" s="1"/>
  <c r="AG11" i="9"/>
  <c r="AG15" i="9" s="1"/>
  <c r="BI11" i="9"/>
  <c r="BI15" i="9" s="1"/>
  <c r="E21" i="9"/>
  <c r="E25" i="9" s="1"/>
  <c r="I25" i="9"/>
  <c r="M25" i="9"/>
  <c r="Q25" i="9"/>
  <c r="AG21" i="9"/>
  <c r="AG25" i="9" s="1"/>
  <c r="BI21" i="9"/>
  <c r="BI25" i="9" s="1"/>
  <c r="BB23" i="9"/>
  <c r="S16" i="10"/>
  <c r="Z25" i="9"/>
  <c r="BB25" i="9"/>
  <c r="E16" i="10"/>
  <c r="X42" i="4"/>
  <c r="X44" i="4" s="1"/>
  <c r="AZ42" i="4"/>
  <c r="AZ44" i="4" s="1"/>
  <c r="Z10" i="9"/>
  <c r="Z15" i="9" s="1"/>
  <c r="BB10" i="9"/>
  <c r="BB15" i="9" s="1"/>
  <c r="G25" i="9"/>
  <c r="K25" i="9"/>
  <c r="O25" i="9"/>
  <c r="S21" i="9"/>
  <c r="S25" i="9" s="1"/>
  <c r="W25" i="9"/>
  <c r="AA25" i="9"/>
  <c r="AE25" i="9"/>
  <c r="AI25" i="9"/>
  <c r="AM25" i="9"/>
  <c r="AQ25" i="9"/>
  <c r="AU21" i="9"/>
  <c r="AU25" i="9" s="1"/>
  <c r="AY25" i="9"/>
  <c r="BC25" i="9"/>
  <c r="BG25" i="9"/>
  <c r="J50" i="5"/>
  <c r="Q50" i="5"/>
  <c r="S26" i="10"/>
  <c r="Q35" i="5"/>
  <c r="Q40" i="5" s="1"/>
  <c r="C42" i="5"/>
  <c r="C44" i="5" s="1"/>
  <c r="J43" i="5"/>
  <c r="E12" i="10"/>
  <c r="L18" i="10"/>
  <c r="L20" i="10" s="1"/>
  <c r="S19" i="10"/>
  <c r="E22" i="10"/>
  <c r="E26" i="10" s="1"/>
  <c r="I10" i="21"/>
  <c r="E10" i="21"/>
  <c r="H10" i="21"/>
  <c r="D10" i="21"/>
  <c r="G10" i="21"/>
  <c r="C10" i="21"/>
  <c r="F10" i="21"/>
  <c r="U10" i="12"/>
  <c r="Q10" i="12"/>
  <c r="T10" i="12"/>
  <c r="W10" i="12"/>
  <c r="S10" i="12"/>
  <c r="V10" i="12"/>
  <c r="R10" i="12"/>
  <c r="E40" i="5"/>
  <c r="M40" i="5"/>
  <c r="E50" i="5"/>
  <c r="M50" i="5"/>
  <c r="N16" i="10"/>
  <c r="V16" i="10"/>
  <c r="N26" i="10"/>
  <c r="V26" i="10"/>
  <c r="F10" i="19"/>
  <c r="I10" i="19"/>
  <c r="E10" i="19"/>
  <c r="H10" i="19"/>
  <c r="D10" i="19"/>
  <c r="C10" i="19"/>
  <c r="G10" i="19"/>
  <c r="H10" i="11"/>
  <c r="D10" i="11"/>
  <c r="G10" i="11"/>
  <c r="C10" i="11"/>
  <c r="F10" i="11"/>
  <c r="E10" i="11"/>
  <c r="I10" i="11"/>
  <c r="F10" i="20"/>
  <c r="I10" i="20"/>
  <c r="E10" i="20"/>
  <c r="H10" i="20"/>
  <c r="D10" i="20"/>
  <c r="G10" i="20"/>
  <c r="C10" i="20"/>
  <c r="M10" i="21"/>
  <c r="P10" i="21"/>
  <c r="L10" i="21"/>
  <c r="O10" i="21"/>
  <c r="K10" i="21"/>
  <c r="N10" i="21"/>
  <c r="J10" i="21"/>
  <c r="I10" i="22"/>
  <c r="E10" i="22"/>
  <c r="H10" i="22"/>
  <c r="D10" i="22"/>
  <c r="G10" i="22"/>
  <c r="C10" i="22"/>
  <c r="F10" i="22"/>
  <c r="C35" i="5"/>
  <c r="C40" i="5" s="1"/>
  <c r="Q42" i="5"/>
  <c r="Q44" i="5" s="1"/>
  <c r="S44" i="5"/>
  <c r="L11" i="10"/>
  <c r="L16" i="10" s="1"/>
  <c r="G16" i="10"/>
  <c r="E19" i="10"/>
  <c r="E20" i="10" s="1"/>
  <c r="N10" i="19"/>
  <c r="J10" i="19"/>
  <c r="M10" i="19"/>
  <c r="P10" i="19"/>
  <c r="L10" i="19"/>
  <c r="O10" i="19"/>
  <c r="K10" i="19"/>
  <c r="P10" i="11"/>
  <c r="L10" i="11"/>
  <c r="O10" i="11"/>
  <c r="K10" i="11"/>
  <c r="N10" i="11"/>
  <c r="J10" i="11"/>
  <c r="M10" i="11"/>
  <c r="N10" i="20"/>
  <c r="J10" i="20"/>
  <c r="M10" i="20"/>
  <c r="P10" i="20"/>
  <c r="L10" i="20"/>
  <c r="O10" i="20"/>
  <c r="K10" i="20"/>
  <c r="U10" i="21"/>
  <c r="Q10" i="21"/>
  <c r="T10" i="21"/>
  <c r="W10" i="21"/>
  <c r="S10" i="21"/>
  <c r="V10" i="21"/>
  <c r="R10" i="21"/>
  <c r="M10" i="22"/>
  <c r="P10" i="22"/>
  <c r="L10" i="22"/>
  <c r="O10" i="22"/>
  <c r="K10" i="22"/>
  <c r="N10" i="22"/>
  <c r="J10" i="22"/>
  <c r="I10" i="12"/>
  <c r="E10" i="12"/>
  <c r="H10" i="12"/>
  <c r="D10" i="12"/>
  <c r="G10" i="12"/>
  <c r="C10" i="12"/>
  <c r="F10" i="12"/>
  <c r="J42" i="5"/>
  <c r="J44" i="5" s="1"/>
  <c r="S18" i="10"/>
  <c r="S20" i="10" s="1"/>
  <c r="D15" i="18"/>
  <c r="D15" i="17"/>
  <c r="D15" i="6"/>
  <c r="U10" i="22"/>
  <c r="Q10" i="22"/>
  <c r="T10" i="22"/>
  <c r="W10" i="22"/>
  <c r="S10" i="22"/>
  <c r="V10" i="22"/>
  <c r="R10" i="22"/>
  <c r="M10" i="12"/>
  <c r="P10" i="12"/>
  <c r="L10" i="12"/>
  <c r="O10" i="12"/>
  <c r="K10" i="12"/>
  <c r="N10" i="12"/>
  <c r="J10" i="12"/>
  <c r="E11" i="24"/>
  <c r="E15" i="24" s="1"/>
  <c r="I15" i="24"/>
  <c r="M15" i="24"/>
  <c r="Q11" i="24"/>
  <c r="Q15" i="24" s="1"/>
  <c r="U15" i="24"/>
  <c r="Y15" i="24"/>
  <c r="AC11" i="24"/>
  <c r="AC15" i="24" s="1"/>
  <c r="AG15" i="24"/>
  <c r="W14" i="24"/>
  <c r="W15" i="24" s="1"/>
  <c r="L19" i="24"/>
  <c r="K17" i="24"/>
  <c r="K19" i="24" s="1"/>
  <c r="W17" i="24"/>
  <c r="W19" i="24" s="1"/>
  <c r="E21" i="24"/>
  <c r="E25" i="24" s="1"/>
  <c r="Q21" i="24"/>
  <c r="Q25" i="24" s="1"/>
  <c r="AC21" i="24"/>
  <c r="AC25" i="24" s="1"/>
  <c r="K10" i="25"/>
  <c r="K14" i="25" s="1"/>
  <c r="W10" i="25"/>
  <c r="W14" i="25" s="1"/>
  <c r="AI10" i="25"/>
  <c r="AI14" i="25" s="1"/>
  <c r="AU10" i="25"/>
  <c r="AU14" i="25" s="1"/>
  <c r="AP18" i="25"/>
  <c r="T24" i="25"/>
  <c r="AJ24" i="25"/>
  <c r="F25" i="26"/>
  <c r="E21" i="26"/>
  <c r="E25" i="26" s="1"/>
  <c r="AU16" i="25"/>
  <c r="AU18" i="25" s="1"/>
  <c r="BD18" i="25"/>
  <c r="Q24" i="25"/>
  <c r="AO24" i="25"/>
  <c r="H24" i="25"/>
  <c r="X24" i="25"/>
  <c r="BD24" i="25"/>
  <c r="E17" i="24"/>
  <c r="E19" i="24" s="1"/>
  <c r="Q17" i="24"/>
  <c r="Q19" i="24" s="1"/>
  <c r="AC17" i="24"/>
  <c r="AC19" i="24" s="1"/>
  <c r="K21" i="24"/>
  <c r="K25" i="24" s="1"/>
  <c r="W21" i="24"/>
  <c r="W25" i="24" s="1"/>
  <c r="E10" i="25"/>
  <c r="E14" i="25" s="1"/>
  <c r="Q10" i="25"/>
  <c r="Q14" i="25" s="1"/>
  <c r="AC10" i="25"/>
  <c r="AC14" i="25" s="1"/>
  <c r="AO10" i="25"/>
  <c r="AO14" i="25" s="1"/>
  <c r="BA10" i="25"/>
  <c r="BA14" i="25" s="1"/>
  <c r="K16" i="25"/>
  <c r="W16" i="25"/>
  <c r="W18" i="25" s="1"/>
  <c r="AI16" i="25"/>
  <c r="AI18" i="25" s="1"/>
  <c r="K17" i="25"/>
  <c r="AI24" i="25"/>
  <c r="L24" i="25"/>
  <c r="AR24" i="25"/>
  <c r="E13" i="26"/>
  <c r="K19" i="26"/>
  <c r="Q19" i="26"/>
  <c r="M19" i="26"/>
  <c r="R25" i="26"/>
  <c r="Q21" i="26"/>
  <c r="Q25" i="26" s="1"/>
  <c r="BA16" i="25"/>
  <c r="BA18" i="25" s="1"/>
  <c r="BB18" i="25"/>
  <c r="R24" i="25"/>
  <c r="V24" i="25"/>
  <c r="AP24" i="25"/>
  <c r="AT24" i="25"/>
  <c r="AF24" i="25"/>
  <c r="AV24" i="25"/>
  <c r="U15" i="26"/>
  <c r="K12" i="26"/>
  <c r="K15" i="26" s="1"/>
  <c r="S19" i="26"/>
  <c r="N25" i="26"/>
  <c r="K21" i="26"/>
  <c r="L102" i="13"/>
  <c r="H102" i="13"/>
  <c r="K101" i="13"/>
  <c r="G101" i="13"/>
  <c r="J100" i="13"/>
  <c r="I99" i="13"/>
  <c r="L98" i="13"/>
  <c r="H98" i="13"/>
  <c r="H37" i="13"/>
  <c r="J36" i="13"/>
  <c r="H35" i="13"/>
  <c r="J34" i="13"/>
  <c r="K102" i="13"/>
  <c r="G102" i="13"/>
  <c r="J101" i="13"/>
  <c r="I100" i="13"/>
  <c r="L99" i="13"/>
  <c r="H99" i="13"/>
  <c r="K98" i="13"/>
  <c r="G98" i="13"/>
  <c r="K37" i="13"/>
  <c r="G37" i="13"/>
  <c r="I36" i="13"/>
  <c r="K35" i="13"/>
  <c r="G35" i="13"/>
  <c r="F35" i="13" s="1"/>
  <c r="I34" i="13"/>
  <c r="J102" i="13"/>
  <c r="I101" i="13"/>
  <c r="L100" i="13"/>
  <c r="H100" i="13"/>
  <c r="K99" i="13"/>
  <c r="G99" i="13"/>
  <c r="J98" i="13"/>
  <c r="J103" i="13" s="1"/>
  <c r="J37" i="13"/>
  <c r="H36" i="13"/>
  <c r="J35" i="13"/>
  <c r="H34" i="13"/>
  <c r="H38" i="13" s="1"/>
  <c r="J18" i="13"/>
  <c r="I102" i="13"/>
  <c r="G100" i="13"/>
  <c r="G36" i="13"/>
  <c r="F36" i="13" s="1"/>
  <c r="L101" i="13"/>
  <c r="J99" i="13"/>
  <c r="I35" i="13"/>
  <c r="H101" i="13"/>
  <c r="I37" i="13"/>
  <c r="K34" i="13"/>
  <c r="K100" i="13"/>
  <c r="I98" i="13"/>
  <c r="I103" i="13" s="1"/>
  <c r="K36" i="13"/>
  <c r="G34" i="13"/>
  <c r="L112" i="13"/>
  <c r="H112" i="13"/>
  <c r="K111" i="13"/>
  <c r="G111" i="13"/>
  <c r="J110" i="13"/>
  <c r="J113" i="13" s="1"/>
  <c r="I109" i="13"/>
  <c r="H47" i="13"/>
  <c r="J46" i="13"/>
  <c r="H45" i="13"/>
  <c r="J44" i="13"/>
  <c r="K112" i="13"/>
  <c r="G112" i="13"/>
  <c r="F112" i="13" s="1"/>
  <c r="J111" i="13"/>
  <c r="I110" i="13"/>
  <c r="L109" i="13"/>
  <c r="H109" i="13"/>
  <c r="K47" i="13"/>
  <c r="G47" i="13"/>
  <c r="I46" i="13"/>
  <c r="K45" i="13"/>
  <c r="G45" i="13"/>
  <c r="I44" i="13"/>
  <c r="J112" i="13"/>
  <c r="I111" i="13"/>
  <c r="L110" i="13"/>
  <c r="H110" i="13"/>
  <c r="K109" i="13"/>
  <c r="G109" i="13"/>
  <c r="J47" i="13"/>
  <c r="H46" i="13"/>
  <c r="J45" i="13"/>
  <c r="H44" i="13"/>
  <c r="H48" i="13" s="1"/>
  <c r="K44" i="13"/>
  <c r="I47" i="13"/>
  <c r="L106" i="13"/>
  <c r="G110" i="13"/>
  <c r="F110" i="13" s="1"/>
  <c r="I112" i="13"/>
  <c r="E11" i="26"/>
  <c r="Q11" i="26"/>
  <c r="Q15" i="26" s="1"/>
  <c r="H25" i="26"/>
  <c r="L25" i="26"/>
  <c r="C22" i="13"/>
  <c r="K41" i="13"/>
  <c r="I45" i="13"/>
  <c r="G48" i="13"/>
  <c r="K110" i="13"/>
  <c r="I25" i="26"/>
  <c r="M25" i="26"/>
  <c r="U25" i="26"/>
  <c r="K22" i="26"/>
  <c r="K106" i="13"/>
  <c r="G106" i="13"/>
  <c r="J105" i="13"/>
  <c r="J41" i="13"/>
  <c r="H40" i="13"/>
  <c r="J106" i="13"/>
  <c r="I105" i="13"/>
  <c r="I41" i="13"/>
  <c r="K40" i="13"/>
  <c r="K42" i="13" s="1"/>
  <c r="G40" i="13"/>
  <c r="I106" i="13"/>
  <c r="L105" i="13"/>
  <c r="L107" i="13" s="1"/>
  <c r="H105" i="13"/>
  <c r="H41" i="13"/>
  <c r="J40" i="13"/>
  <c r="J42" i="13" s="1"/>
  <c r="G46" i="13"/>
  <c r="K105" i="13"/>
  <c r="K107" i="13" s="1"/>
  <c r="H111" i="13"/>
  <c r="F40" i="13" l="1"/>
  <c r="F44" i="13"/>
  <c r="H107" i="13"/>
  <c r="F46" i="13"/>
  <c r="G41" i="13"/>
  <c r="F41" i="13" s="1"/>
  <c r="H106" i="13"/>
  <c r="I40" i="13"/>
  <c r="I42" i="13" s="1"/>
  <c r="E15" i="26"/>
  <c r="I48" i="13"/>
  <c r="F47" i="13"/>
  <c r="J48" i="13"/>
  <c r="I113" i="13"/>
  <c r="F34" i="13"/>
  <c r="F38" i="13" s="1"/>
  <c r="G38" i="13"/>
  <c r="K38" i="13"/>
  <c r="K103" i="13"/>
  <c r="L103" i="13"/>
  <c r="F111" i="13"/>
  <c r="I107" i="13"/>
  <c r="J107" i="13"/>
  <c r="K48" i="13"/>
  <c r="F45" i="13"/>
  <c r="I38" i="13"/>
  <c r="F37" i="13"/>
  <c r="F102" i="13"/>
  <c r="K18" i="25"/>
  <c r="F106" i="13"/>
  <c r="G113" i="13"/>
  <c r="F109" i="13"/>
  <c r="F113" i="13" s="1"/>
  <c r="H113" i="13"/>
  <c r="H42" i="13"/>
  <c r="K113" i="13"/>
  <c r="L113" i="13"/>
  <c r="G105" i="13"/>
  <c r="F100" i="13"/>
  <c r="F99" i="13"/>
  <c r="G103" i="13"/>
  <c r="F98" i="13"/>
  <c r="J38" i="13"/>
  <c r="H103" i="13"/>
  <c r="F101" i="13"/>
  <c r="K25" i="26"/>
  <c r="AN15" i="9"/>
  <c r="G42" i="13" l="1"/>
  <c r="F42" i="13"/>
  <c r="F103" i="13"/>
  <c r="F105" i="13"/>
  <c r="F107" i="13" s="1"/>
  <c r="G107" i="13"/>
  <c r="F48"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<sst xmlns="http://schemas.openxmlformats.org/spreadsheetml/2006/main" count="2486" uniqueCount="536">
  <si>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</si>
  <si>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</si>
  <si>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</si>
  <si>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</si>
  <si>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</si>
  <si>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</si>
  <si>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</si>
  <si>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</si>
  <si>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</si>
  <si>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</si>
  <si>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</si>
  <si>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</si>
  <si>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</si>
  <si>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</si>
  <si>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</si>
  <si>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</si>
  <si>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</si>
  <si>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</si>
  <si>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</si>
  <si>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</si>
  <si>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</si>
  <si>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</si>
  <si>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</si>
  <si>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</si>
  <si>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</si>
  <si>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</si>
  <si>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</si>
  <si>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</si>
  <si>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</si>
  <si>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</si>
  <si>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</si>
  <si>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</si>
  <si>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</si>
  <si>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</si>
  <si>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</si>
  <si>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</si>
  <si>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</si>
  <si>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</si>
  <si>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</si>
  <si>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</si>
  <si>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</si>
  <si>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</si>
  <si>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</si>
  <si>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</si>
  <si>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</si>
  <si>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</si>
  <si>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</si>
  <si>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</si>
  <si>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</si>
  <si>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</si>
  <si>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</si>
  <si>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</si>
  <si>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</si>
  <si>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</si>
  <si>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</si>
  <si>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</si>
  <si>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</si>
  <si>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</si>
  <si>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</si>
  <si>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</si>
  <si>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</si>
  <si>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</si>
  <si>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</si>
  <si>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</si>
  <si>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</si>
  <si>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</si>
  <si>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</si>
  <si>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</si>
  <si>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</si>
  <si>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</si>
  <si>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</si>
  <si>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</si>
  <si>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</si>
  <si>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</si>
  <si>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</si>
  <si>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</si>
  <si>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</si>
  <si>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</si>
  <si>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</si>
  <si>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</si>
  <si>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</si>
  <si>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</si>
  <si>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</si>
  <si>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</si>
  <si>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</si>
  <si>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</si>
  <si>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</si>
  <si>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</si>
  <si>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</si>
  <si>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</si>
  <si>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</si>
  <si>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</si>
  <si>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</si>
  <si>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</si>
  <si>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</si>
  <si>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</si>
  <si>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</si>
  <si>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</si>
  <si>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</si>
  <si>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</si>
  <si>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</si>
  <si>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</si>
  <si>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</si>
  <si>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</si>
  <si>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</si>
  <si>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</si>
  <si>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</si>
  <si>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</si>
  <si>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</si>
  <si>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</si>
  <si>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</si>
  <si>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</si>
  <si>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</si>
  <si>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</si>
  <si>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</si>
  <si>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</si>
  <si>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</si>
  <si>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</si>
  <si>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</si>
  <si>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</si>
  <si>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</si>
  <si>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</si>
  <si>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</si>
  <si>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</si>
  <si>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</si>
  <si>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</si>
  <si>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</si>
  <si>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</si>
  <si>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</si>
  <si>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</si>
  <si>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</si>
  <si>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</si>
  <si>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</si>
  <si>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</si>
  <si>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</si>
  <si>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</si>
  <si>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</si>
  <si>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</si>
  <si>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</si>
  <si>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</si>
  <si>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</si>
  <si>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</si>
  <si>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</si>
  <si>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</si>
  <si>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</si>
  <si>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</si>
  <si>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</si>
  <si>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</si>
  <si>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</si>
  <si>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</si>
  <si>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</si>
  <si>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</si>
  <si>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</si>
  <si>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</si>
  <si>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</si>
  <si>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</si>
  <si>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</si>
  <si>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</si>
  <si>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</si>
  <si>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</si>
  <si>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</si>
  <si>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</si>
  <si>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</si>
  <si>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</si>
  <si>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</si>
  <si>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</si>
  <si>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</si>
  <si>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</si>
  <si>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</si>
  <si>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</si>
  <si>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</si>
  <si>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</si>
  <si>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</si>
  <si>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</si>
  <si>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</si>
  <si>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</si>
  <si>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</si>
  <si>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</si>
  <si>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</si>
  <si>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</si>
  <si>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</si>
  <si>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</si>
  <si>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</si>
  <si>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</si>
  <si>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</si>
  <si>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</si>
  <si>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</si>
  <si>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</si>
  <si>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</si>
  <si>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</si>
  <si>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</si>
  <si>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</si>
  <si>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</si>
  <si>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</si>
  <si>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</si>
  <si>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</si>
  <si>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</si>
  <si>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</si>
  <si>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</si>
  <si>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</si>
  <si>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</si>
  <si>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</si>
  <si>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</si>
  <si>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</si>
  <si>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</si>
  <si>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</si>
  <si>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</si>
  <si>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</si>
  <si>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</si>
  <si>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</si>
  <si>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</si>
  <si>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</si>
  <si>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</si>
  <si>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</si>
  <si>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</si>
  <si>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</si>
  <si>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</si>
  <si>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</si>
  <si>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</si>
  <si>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</si>
  <si>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</si>
  <si>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</si>
  <si>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</si>
  <si>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</si>
  <si>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</si>
  <si>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</si>
  <si>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</si>
  <si>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</si>
  <si>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</si>
  <si>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</si>
  <si>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</si>
  <si>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</si>
  <si>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</si>
  <si>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</si>
  <si>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</si>
  <si>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</si>
  <si>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</si>
  <si>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</si>
  <si>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</si>
  <si>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</si>
  <si>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</si>
  <si>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</si>
  <si>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</si>
  <si>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</si>
  <si>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</si>
  <si>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</si>
  <si>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</si>
  <si>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</si>
  <si>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</si>
  <si>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</si>
  <si>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</si>
  <si>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</si>
  <si>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</si>
  <si>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</si>
  <si>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</si>
  <si>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</si>
  <si>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</si>
  <si>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</si>
  <si>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</si>
  <si>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</si>
  <si>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</si>
  <si>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</si>
  <si>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</si>
  <si>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</si>
  <si>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</si>
  <si>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</si>
  <si>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</si>
  <si>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</si>
  <si>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</si>
  <si>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</si>
  <si>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</si>
  <si>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</si>
  <si>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</si>
  <si>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</si>
  <si>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</si>
  <si>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</si>
  <si>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</si>
  <si>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</si>
  <si>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</si>
  <si>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</si>
  <si>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</si>
  <si>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</si>
  <si>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</si>
  <si>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</si>
  <si>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</si>
  <si>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</si>
  <si>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</si>
  <si>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</si>
  <si>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</si>
  <si>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</si>
  <si>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</si>
  <si>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</si>
  <si>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</si>
  <si>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</si>
  <si>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</si>
  <si>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</si>
  <si>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</si>
  <si>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</si>
  <si>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</si>
  <si>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</si>
  <si>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</si>
  <si>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</si>
  <si>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</si>
  <si>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</si>
  <si>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</si>
  <si>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</si>
  <si>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</si>
  <si>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</si>
  <si>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</si>
  <si>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</si>
  <si>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</si>
  <si>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</si>
  <si>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</si>
  <si>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</si>
  <si>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</si>
  <si>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</si>
  <si>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</si>
  <si>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</si>
  <si>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</si>
  <si>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</si>
  <si>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</si>
  <si>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</si>
  <si>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</si>
  <si>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</si>
  <si>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</si>
  <si>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</si>
  <si>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</si>
  <si>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</si>
  <si>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</si>
  <si>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</si>
  <si>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</si>
  <si>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</si>
  <si>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</si>
  <si>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</si>
  <si>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</si>
  <si>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</si>
  <si>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</si>
  <si>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</si>
  <si>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</si>
  <si>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</si>
  <si>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</si>
  <si>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</si>
  <si>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</si>
  <si>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</si>
  <si>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</si>
  <si>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</si>
  <si>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</si>
  <si>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</si>
  <si>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</si>
  <si>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</si>
  <si>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</si>
  <si>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</si>
  <si>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</si>
  <si>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</si>
  <si>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</si>
  <si>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</si>
  <si>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</si>
  <si>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</si>
  <si>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</si>
  <si>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</si>
  <si>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</si>
  <si>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</si>
  <si>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</si>
  <si>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</si>
  <si>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</si>
  <si>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</si>
  <si>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</si>
  <si>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</si>
  <si>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</si>
  <si>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</si>
  <si>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</si>
  <si>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</si>
  <si>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</si>
  <si>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</si>
  <si>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</si>
  <si>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</si>
  <si>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</si>
  <si>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</si>
  <si>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</si>
  <si>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</si>
  <si>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</si>
  <si>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</si>
  <si>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</si>
  <si>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</si>
  <si>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</si>
  <si>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</si>
  <si>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</si>
  <si>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</si>
  <si>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</si>
  <si>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</si>
  <si>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</si>
  <si>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</si>
  <si>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</si>
  <si>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</si>
  <si>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</si>
  <si>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</si>
  <si>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</si>
  <si>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</si>
  <si>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</si>
  <si>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</si>
  <si>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</si>
  <si>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</si>
  <si>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</si>
  <si>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</si>
  <si>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</si>
  <si>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</si>
  <si>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</si>
  <si>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</si>
  <si>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</si>
  <si>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</si>
  <si>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</si>
  <si>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</si>
  <si>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</si>
  <si>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</si>
  <si>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</si>
  <si>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</si>
  <si>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</si>
  <si>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</si>
  <si>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</si>
  <si>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</si>
  <si>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</si>
  <si>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</si>
  <si>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</si>
  <si>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</si>
  <si>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</si>
  <si>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</si>
  <si>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</si>
  <si>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</si>
  <si>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</si>
  <si>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</si>
  <si>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</si>
  <si>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</si>
  <si>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</si>
  <si>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</si>
  <si>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</si>
  <si>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</si>
  <si>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</si>
  <si>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</si>
  <si>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</si>
  <si>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</si>
  <si>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</si>
  <si>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</si>
  <si>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</si>
  <si>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</si>
  <si>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</si>
  <si>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</si>
  <si>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</si>
  <si>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</si>
  <si>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</si>
  <si>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</si>
  <si>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</si>
  <si>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</si>
  <si>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</si>
  <si>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</si>
  <si>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</si>
  <si>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</si>
  <si>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</si>
  <si>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</si>
  <si>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</si>
  <si>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</si>
  <si>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</si>
  <si>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</si>
  <si>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</si>
  <si>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</si>
  <si>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</si>
  <si>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</si>
  <si>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</si>
  <si>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</si>
  <si>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</si>
  <si>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</si>
  <si>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</si>
  <si>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</si>
  <si>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</si>
  <si>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</si>
  <si>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</si>
  <si>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</si>
  <si>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</si>
  <si>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</si>
  <si>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</si>
  <si>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</si>
  <si>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</si>
  <si>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</si>
  <si>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</si>
  <si>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</si>
  <si>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</si>
  <si>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</si>
  <si>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</si>
  <si>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</si>
  <si>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</si>
  <si>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</si>
  <si>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</si>
  <si>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</si>
  <si>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</si>
  <si>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</si>
  <si>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</si>
  <si>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</si>
  <si>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</si>
  <si>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</si>
  <si>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</si>
  <si>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</si>
  <si>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</si>
  <si>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</si>
  <si>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</si>
  <si>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</si>
  <si>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</si>
  <si>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</si>
  <si>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</si>
  <si>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</si>
  <si>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</si>
  <si>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</si>
  <si>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</si>
  <si>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</si>
  <si>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</si>
  <si>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</si>
  <si>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</si>
  <si>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</si>
  <si>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</si>
  <si>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</si>
  <si>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</si>
  <si>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</si>
  <si>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</si>
  <si>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</si>
  <si>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</si>
  <si>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</si>
  <si>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</si>
  <si>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</si>
  <si>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</si>
  <si>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</si>
  <si>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</si>
  <si>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</si>
  <si>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</si>
  <si>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</si>
  <si>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</si>
  <si>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</si>
  <si>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רוט יעקב</t>
  </si>
  <si>
    <t>050-6306486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</si>
</sst>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27"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b/>
      <sz val="16"/>
      <color indexed="8"/>
      <name val="David"/>
      <family val="2"/>
      <charset val="177"/>
    </font>
    <font>
      <u/>
      <sz val="10"/>
      <color theme="1"/>
      <name val="Arial"/>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solid">
        <fgColor theme="0" tint="-0.14996795556505021"/>
        <bgColor indexed="64"/>
      </patternFill>
    </fill>
    <fill>
      <patternFill patternType="lightUp">
        <bgColor indexed="26"/>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8" tint="0.79995117038483843"/>
        <bgColor indexed="64"/>
      </patternFill>
    </fill>
    <fill>
      <patternFill patternType="solid">
        <fgColor indexed="13"/>
        <bgColor indexed="64"/>
      </patternFill>
    </fill>
    <fill>
      <patternFill patternType="solid">
        <fgColor indexed="43"/>
        <bgColor indexed="64"/>
      </patternFill>
    </fill>
    <fill>
      <patternFill patternType="solid">
        <fgColor rgb="FFC0C0C0"/>
        <bgColor indexed="64"/>
      </patternFill>
    </fill>
  </fills>
  <borders count="130">
    <border>
      <left/>
      <right/>
      <top/>
      <bottom/>
      <diagonal/>
    </border>
    <border>
      <left style="hair">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auto="1"/>
      </left>
      <right/>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thin">
        <color auto="1"/>
      </right>
      <top style="medium">
        <color auto="1"/>
      </top>
      <bottom style="hair">
        <color auto="1"/>
      </bottom>
      <diagonal/>
    </border>
    <border>
      <left/>
      <right style="thin">
        <color auto="1"/>
      </right>
      <top style="thin">
        <color auto="1"/>
      </top>
      <bottom style="hair">
        <color auto="1"/>
      </bottom>
      <diagonal/>
    </border>
    <border>
      <left style="medium">
        <color auto="1"/>
      </left>
      <right style="thin">
        <color auto="1"/>
      </right>
      <top/>
      <bottom/>
      <diagonal/>
    </border>
    <border>
      <left style="medium">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bottom style="medium">
        <color auto="1"/>
      </bottom>
      <diagonal/>
    </border>
    <border>
      <left style="medium">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thin">
        <color auto="1"/>
      </right>
      <top style="medium">
        <color auto="1"/>
      </top>
      <bottom/>
      <diagonal/>
    </border>
    <border>
      <left style="hair">
        <color auto="1"/>
      </left>
      <right style="medium">
        <color auto="1"/>
      </right>
      <top style="medium">
        <color auto="1"/>
      </top>
      <bottom style="hair">
        <color auto="1"/>
      </bottom>
      <diagonal/>
    </border>
    <border>
      <left/>
      <right style="hair">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style="thin">
        <color auto="1"/>
      </right>
      <top style="thin">
        <color auto="1"/>
      </top>
      <bottom style="medium">
        <color auto="1"/>
      </bottom>
      <diagonal/>
    </border>
    <border>
      <left style="hair">
        <color auto="1"/>
      </left>
      <right style="medium">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hair">
        <color auto="1"/>
      </right>
      <top/>
      <bottom style="thin">
        <color auto="1"/>
      </bottom>
      <diagonal/>
    </border>
    <border>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style="medium">
        <color auto="1"/>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hair">
        <color auto="1"/>
      </right>
      <top style="medium">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right style="medium">
        <color auto="1"/>
      </right>
      <top/>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diagonal/>
    </border>
    <border>
      <left style="thin">
        <color auto="1"/>
      </left>
      <right/>
      <top/>
      <bottom style="hair">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hair">
        <color auto="1"/>
      </right>
      <top style="hair">
        <color auto="1"/>
      </top>
      <bottom/>
      <diagonal/>
    </border>
    <border>
      <left/>
      <right style="hair">
        <color auto="1"/>
      </right>
      <top style="hair">
        <color auto="1"/>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2" fillId="0" borderId="0" applyNumberFormat="0" applyFill="0" applyBorder="0">
      <protection locked="0"/>
    </xf>
  </cellStyleXfs>
  <cellXfs count="560">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2" xfId="2" applyNumberFormat="1"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49" fontId="7" fillId="3" borderId="2"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0" fontId="1" fillId="0" borderId="5" xfId="2" applyBorder="1" applyProtection="1">
      <protection locked="0"/>
    </xf>
    <xf numFmtId="0" fontId="10" fillId="4" borderId="6" xfId="3" applyNumberFormat="1" applyFont="1" applyFill="1" applyBorder="1" applyAlignment="1" applyProtection="1">
      <alignment wrapText="1" readingOrder="2"/>
      <protection locked="0"/>
    </xf>
    <xf numFmtId="0" fontId="1" fillId="0" borderId="7" xfId="2" applyBorder="1" applyAlignment="1" applyProtection="1">
      <alignment horizontal="center"/>
      <protection locked="0"/>
    </xf>
    <xf numFmtId="0" fontId="1" fillId="0" borderId="7" xfId="2" applyBorder="1" applyProtection="1">
      <protection locked="0"/>
    </xf>
    <xf numFmtId="0" fontId="12" fillId="4" borderId="8" xfId="3" applyNumberFormat="1" applyFont="1" applyFill="1" applyBorder="1" applyAlignment="1" applyProtection="1">
      <alignment horizontal="right" wrapText="1" indent="1" readingOrder="2"/>
      <protection locked="0"/>
    </xf>
    <xf numFmtId="0" fontId="1" fillId="0" borderId="9" xfId="2" applyBorder="1" applyAlignment="1" applyProtection="1">
      <alignment horizontal="center"/>
      <protection locked="0"/>
    </xf>
    <xf numFmtId="3" fontId="11" fillId="5" borderId="1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1" fillId="5" borderId="13" xfId="1" applyNumberFormat="1" applyFont="1" applyFill="1" applyBorder="1" applyAlignment="1" applyProtection="1">
      <alignment horizontal="center"/>
      <protection locked="0"/>
    </xf>
    <xf numFmtId="3" fontId="11" fillId="5" borderId="14"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1" fillId="5" borderId="15" xfId="1" applyNumberFormat="1" applyFont="1" applyFill="1" applyBorder="1" applyAlignment="1" applyProtection="1">
      <alignment horizontal="center"/>
      <protection locked="0"/>
    </xf>
    <xf numFmtId="3" fontId="13" fillId="4" borderId="8"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3" fontId="12" fillId="4" borderId="15" xfId="3" applyNumberFormat="1" applyFont="1" applyFill="1" applyBorder="1" applyAlignment="1" applyProtection="1">
      <alignment horizontal="center" vertical="center" wrapText="1" readingOrder="2"/>
    </xf>
    <xf numFmtId="3" fontId="13" fillId="4" borderId="18" xfId="3" applyNumberFormat="1" applyFont="1" applyFill="1" applyBorder="1" applyAlignment="1" applyProtection="1">
      <alignment horizontal="center" vertical="center" wrapText="1" readingOrder="2"/>
    </xf>
    <xf numFmtId="3" fontId="13" fillId="4" borderId="19" xfId="3" applyNumberFormat="1" applyFont="1" applyFill="1" applyBorder="1" applyAlignment="1" applyProtection="1">
      <alignment horizontal="center" vertical="center" wrapText="1" readingOrder="2"/>
    </xf>
    <xf numFmtId="3" fontId="13" fillId="4" borderId="20"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5" xfId="2" applyFont="1" applyBorder="1" applyProtection="1"/>
    <xf numFmtId="0" fontId="14" fillId="0" borderId="7" xfId="2" applyFont="1" applyBorder="1" applyProtection="1"/>
    <xf numFmtId="0" fontId="7" fillId="3" borderId="22"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3" xfId="2" applyFont="1" applyFill="1" applyBorder="1" applyAlignment="1" applyProtection="1">
      <alignment horizontal="center" vertical="top" wrapText="1" readingOrder="2"/>
    </xf>
    <xf numFmtId="0" fontId="7" fillId="3" borderId="24" xfId="2" applyFont="1" applyFill="1" applyBorder="1" applyAlignment="1" applyProtection="1">
      <alignment horizontal="center" vertical="top" wrapText="1" readingOrder="2"/>
    </xf>
    <xf numFmtId="0" fontId="7" fillId="3" borderId="22" xfId="2" applyFont="1" applyFill="1" applyBorder="1" applyAlignment="1" applyProtection="1">
      <alignment horizontal="right" vertical="top" wrapText="1"/>
    </xf>
    <xf numFmtId="0" fontId="7" fillId="3" borderId="4" xfId="2" applyFont="1" applyFill="1" applyBorder="1" applyAlignment="1" applyProtection="1">
      <alignment horizontal="center" vertical="top" wrapText="1" readingOrder="2"/>
    </xf>
    <xf numFmtId="0" fontId="14" fillId="0" borderId="9" xfId="2" applyFont="1" applyBorder="1" applyProtection="1"/>
    <xf numFmtId="165" fontId="7" fillId="3" borderId="2"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5" xfId="2" applyNumberFormat="1" applyFont="1" applyFill="1" applyBorder="1" applyAlignment="1" applyProtection="1">
      <alignment horizontal="center" vertical="top" wrapText="1"/>
    </xf>
    <xf numFmtId="49" fontId="7" fillId="3" borderId="2" xfId="2" applyNumberFormat="1" applyFont="1" applyFill="1" applyBorder="1" applyAlignment="1" applyProtection="1">
      <alignment horizontal="center" vertical="top" wrapText="1"/>
    </xf>
    <xf numFmtId="49" fontId="7" fillId="3" borderId="24"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0" fontId="14" fillId="0" borderId="26" xfId="2" applyFont="1" applyBorder="1" applyAlignment="1" applyProtection="1">
      <alignment vertical="top"/>
    </xf>
    <xf numFmtId="0" fontId="14" fillId="4" borderId="9" xfId="2" applyFont="1" applyFill="1" applyBorder="1" applyAlignment="1" applyProtection="1">
      <alignment horizontal="right" vertical="center" wrapText="1"/>
    </xf>
    <xf numFmtId="0" fontId="14" fillId="0" borderId="9" xfId="2" applyFont="1" applyBorder="1" applyAlignment="1" applyProtection="1">
      <alignment vertical="top"/>
    </xf>
    <xf numFmtId="0" fontId="14" fillId="0" borderId="0" xfId="2" applyFont="1" applyFill="1" applyBorder="1" applyProtection="1"/>
    <xf numFmtId="0" fontId="7" fillId="3" borderId="27" xfId="2" applyFont="1" applyFill="1" applyBorder="1" applyAlignment="1" applyProtection="1">
      <alignment horizontal="center" vertical="top" wrapText="1" readingOrder="2"/>
    </xf>
    <xf numFmtId="0" fontId="7" fillId="3" borderId="28" xfId="2" applyFont="1" applyFill="1" applyBorder="1" applyAlignment="1" applyProtection="1">
      <alignment horizontal="center" vertical="top" wrapText="1" readingOrder="2"/>
    </xf>
    <xf numFmtId="0" fontId="7" fillId="3" borderId="29" xfId="2" applyFont="1" applyFill="1" applyBorder="1" applyAlignment="1" applyProtection="1">
      <alignment horizontal="right" vertical="top" wrapText="1"/>
    </xf>
    <xf numFmtId="49" fontId="7" fillId="3" borderId="30" xfId="2" applyNumberFormat="1" applyFont="1" applyFill="1" applyBorder="1" applyAlignment="1" applyProtection="1">
      <alignment horizontal="center" vertical="top" wrapText="1"/>
      <protection locked="0"/>
    </xf>
    <xf numFmtId="49" fontId="7" fillId="3" borderId="31" xfId="2" applyNumberFormat="1" applyFont="1" applyFill="1" applyBorder="1" applyAlignment="1" applyProtection="1">
      <alignment horizontal="center" vertical="top" wrapText="1"/>
      <protection locked="0"/>
    </xf>
    <xf numFmtId="49" fontId="7" fillId="3" borderId="32" xfId="2" applyNumberFormat="1" applyFont="1" applyFill="1" applyBorder="1" applyAlignment="1" applyProtection="1">
      <alignment horizontal="center" vertical="top" wrapText="1"/>
      <protection locked="0"/>
    </xf>
    <xf numFmtId="49" fontId="7" fillId="3" borderId="33" xfId="2" applyNumberFormat="1" applyFont="1" applyFill="1" applyBorder="1" applyAlignment="1" applyProtection="1">
      <alignment horizontal="center" vertical="top" wrapText="1"/>
      <protection locked="0"/>
    </xf>
    <xf numFmtId="166" fontId="11" fillId="5" borderId="34" xfId="1" applyNumberFormat="1" applyFont="1" applyFill="1" applyBorder="1" applyAlignment="1" applyProtection="1"/>
    <xf numFmtId="166" fontId="11" fillId="5" borderId="35" xfId="1" applyNumberFormat="1" applyFont="1" applyFill="1" applyBorder="1" applyAlignment="1" applyProtection="1"/>
    <xf numFmtId="166" fontId="11" fillId="5" borderId="11" xfId="1" applyNumberFormat="1" applyFont="1" applyFill="1" applyBorder="1" applyAlignment="1" applyProtection="1"/>
    <xf numFmtId="166" fontId="11" fillId="5" borderId="36" xfId="1" applyNumberFormat="1" applyFont="1" applyFill="1" applyBorder="1" applyAlignment="1" applyProtection="1"/>
    <xf numFmtId="166" fontId="11" fillId="5" borderId="37" xfId="1" applyNumberFormat="1" applyFont="1" applyFill="1" applyBorder="1" applyAlignment="1" applyProtection="1"/>
    <xf numFmtId="166" fontId="11" fillId="5" borderId="38" xfId="1" applyNumberFormat="1" applyFont="1" applyFill="1" applyBorder="1" applyAlignment="1" applyProtection="1"/>
    <xf numFmtId="0" fontId="1" fillId="0" borderId="39" xfId="2" applyFont="1" applyFill="1" applyBorder="1" applyAlignment="1" applyProtection="1">
      <alignment horizontal="center"/>
      <protection locked="0"/>
    </xf>
    <xf numFmtId="166" fontId="7" fillId="4" borderId="40" xfId="2" applyNumberFormat="1" applyFont="1" applyFill="1" applyBorder="1" applyAlignment="1" applyProtection="1">
      <alignment horizontal="center"/>
    </xf>
    <xf numFmtId="166" fontId="14" fillId="4" borderId="17" xfId="2" applyNumberFormat="1" applyFont="1" applyFill="1" applyBorder="1" applyAlignment="1" applyProtection="1">
      <alignment horizontal="center"/>
    </xf>
    <xf numFmtId="166" fontId="14" fillId="4" borderId="41" xfId="2" applyNumberFormat="1" applyFont="1" applyFill="1" applyBorder="1" applyAlignment="1" applyProtection="1">
      <alignment horizontal="center"/>
    </xf>
    <xf numFmtId="166" fontId="14" fillId="4" borderId="42" xfId="2" applyNumberFormat="1" applyFont="1" applyFill="1" applyBorder="1" applyAlignment="1" applyProtection="1">
      <alignment horizontal="center"/>
    </xf>
    <xf numFmtId="166" fontId="7" fillId="4" borderId="17" xfId="2" applyNumberFormat="1" applyFont="1" applyFill="1" applyBorder="1" applyAlignment="1" applyProtection="1">
      <alignment horizontal="center"/>
    </xf>
    <xf numFmtId="166" fontId="7" fillId="4" borderId="41" xfId="2" applyNumberFormat="1" applyFont="1" applyFill="1" applyBorder="1" applyAlignment="1" applyProtection="1">
      <alignment horizontal="center"/>
    </xf>
    <xf numFmtId="166" fontId="7" fillId="4" borderId="14" xfId="2" applyNumberFormat="1" applyFont="1" applyFill="1" applyBorder="1" applyAlignment="1" applyProtection="1">
      <alignment horizontal="center"/>
    </xf>
    <xf numFmtId="0" fontId="1" fillId="0" borderId="39" xfId="2" applyFont="1" applyFill="1" applyBorder="1" applyAlignment="1" applyProtection="1">
      <alignment horizontal="right"/>
      <protection locked="0"/>
    </xf>
    <xf numFmtId="166" fontId="11" fillId="5" borderId="40" xfId="1" applyNumberFormat="1" applyFont="1" applyFill="1" applyBorder="1" applyAlignment="1" applyProtection="1"/>
    <xf numFmtId="166" fontId="11" fillId="5" borderId="17" xfId="1" applyNumberFormat="1" applyFont="1" applyFill="1" applyBorder="1" applyAlignment="1" applyProtection="1"/>
    <xf numFmtId="166" fontId="11" fillId="5" borderId="13" xfId="1" applyNumberFormat="1" applyFont="1" applyFill="1" applyBorder="1" applyAlignment="1" applyProtection="1"/>
    <xf numFmtId="166" fontId="11" fillId="5" borderId="41" xfId="1" applyNumberFormat="1" applyFont="1" applyFill="1" applyBorder="1" applyAlignment="1" applyProtection="1"/>
    <xf numFmtId="166" fontId="11" fillId="5" borderId="14" xfId="1" applyNumberFormat="1" applyFont="1" applyFill="1" applyBorder="1" applyAlignment="1" applyProtection="1"/>
    <xf numFmtId="166" fontId="14" fillId="4" borderId="43" xfId="2" applyNumberFormat="1" applyFont="1" applyFill="1" applyBorder="1" applyAlignment="1" applyProtection="1">
      <alignment horizontal="center"/>
    </xf>
    <xf numFmtId="166" fontId="7" fillId="4" borderId="13" xfId="2" applyNumberFormat="1" applyFont="1" applyFill="1" applyBorder="1" applyAlignment="1" applyProtection="1">
      <alignment horizontal="center"/>
    </xf>
    <xf numFmtId="166" fontId="7" fillId="4" borderId="40" xfId="5" applyNumberFormat="1" applyFont="1" applyFill="1" applyBorder="1" applyAlignment="1" applyProtection="1">
      <alignment horizontal="center"/>
    </xf>
    <xf numFmtId="166" fontId="14" fillId="4" borderId="17" xfId="5" applyNumberFormat="1" applyFont="1" applyFill="1" applyBorder="1" applyAlignment="1" applyProtection="1">
      <alignment horizontal="center"/>
    </xf>
    <xf numFmtId="166" fontId="14" fillId="4" borderId="41" xfId="5" applyNumberFormat="1" applyFont="1" applyFill="1" applyBorder="1" applyAlignment="1" applyProtection="1">
      <alignment horizontal="center"/>
    </xf>
    <xf numFmtId="166" fontId="14" fillId="4" borderId="43" xfId="5" applyNumberFormat="1" applyFont="1" applyFill="1" applyBorder="1" applyAlignment="1" applyProtection="1">
      <alignment horizontal="center"/>
    </xf>
    <xf numFmtId="166" fontId="14" fillId="4" borderId="42" xfId="5" applyNumberFormat="1" applyFont="1" applyFill="1" applyBorder="1" applyAlignment="1" applyProtection="1">
      <alignment horizontal="center"/>
    </xf>
    <xf numFmtId="166" fontId="7" fillId="4" borderId="44" xfId="5" applyNumberFormat="1" applyFont="1" applyFill="1" applyBorder="1" applyAlignment="1" applyProtection="1">
      <alignment horizontal="center"/>
    </xf>
    <xf numFmtId="0" fontId="1" fillId="0" borderId="45" xfId="2" applyFont="1" applyFill="1" applyBorder="1" applyAlignment="1" applyProtection="1">
      <alignment horizontal="center"/>
      <protection locked="0"/>
    </xf>
    <xf numFmtId="166" fontId="7" fillId="4" borderId="46" xfId="5" applyNumberFormat="1" applyFont="1" applyFill="1" applyBorder="1" applyAlignment="1" applyProtection="1">
      <alignment horizontal="center"/>
    </xf>
    <xf numFmtId="166" fontId="7" fillId="4" borderId="47" xfId="5"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7" fillId="4" borderId="49" xfId="5" applyNumberFormat="1" applyFont="1" applyFill="1" applyBorder="1" applyAlignment="1" applyProtection="1">
      <alignment horizontal="center"/>
    </xf>
    <xf numFmtId="166" fontId="7" fillId="4" borderId="50" xfId="5" applyNumberFormat="1" applyFont="1" applyFill="1" applyBorder="1" applyAlignment="1" applyProtection="1">
      <alignment horizontal="center"/>
    </xf>
    <xf numFmtId="0" fontId="14" fillId="0" borderId="51" xfId="2" applyFont="1" applyFill="1" applyBorder="1" applyAlignment="1" applyProtection="1">
      <protection locked="0"/>
    </xf>
    <xf numFmtId="0" fontId="14" fillId="0" borderId="39" xfId="2" applyFont="1" applyFill="1" applyBorder="1" applyAlignment="1" applyProtection="1">
      <protection locked="0"/>
    </xf>
    <xf numFmtId="0" fontId="1" fillId="0" borderId="39" xfId="2" applyFont="1" applyFill="1" applyBorder="1" applyAlignment="1" applyProtection="1">
      <protection locked="0"/>
    </xf>
    <xf numFmtId="166" fontId="11" fillId="5" borderId="52" xfId="1" applyNumberFormat="1" applyFont="1" applyFill="1" applyBorder="1" applyAlignment="1" applyProtection="1"/>
    <xf numFmtId="3" fontId="11" fillId="5" borderId="34" xfId="1" applyNumberFormat="1" applyFont="1" applyFill="1" applyBorder="1" applyAlignment="1" applyProtection="1"/>
    <xf numFmtId="3" fontId="11" fillId="5" borderId="35" xfId="1" applyNumberFormat="1" applyFont="1" applyFill="1" applyBorder="1" applyAlignment="1" applyProtection="1"/>
    <xf numFmtId="3" fontId="11" fillId="5" borderId="11" xfId="1" applyNumberFormat="1" applyFont="1" applyFill="1" applyBorder="1" applyAlignment="1" applyProtection="1"/>
    <xf numFmtId="3" fontId="11" fillId="5" borderId="36" xfId="1" applyNumberFormat="1" applyFont="1" applyFill="1" applyBorder="1" applyAlignment="1" applyProtection="1"/>
    <xf numFmtId="3" fontId="11" fillId="5" borderId="52" xfId="1" applyNumberFormat="1" applyFont="1" applyFill="1" applyBorder="1" applyAlignment="1" applyProtection="1"/>
    <xf numFmtId="0" fontId="1" fillId="0" borderId="0" xfId="2"/>
    <xf numFmtId="49" fontId="7" fillId="3" borderId="53" xfId="2" applyNumberFormat="1" applyFont="1" applyFill="1" applyBorder="1" applyAlignment="1" applyProtection="1">
      <alignment horizontal="center" vertical="top" wrapText="1"/>
    </xf>
    <xf numFmtId="9" fontId="12" fillId="4" borderId="2" xfId="4" applyNumberFormat="1" applyFont="1" applyFill="1" applyBorder="1" applyAlignment="1" applyProtection="1">
      <alignment horizontal="center" vertical="center" wrapText="1" readingOrder="2"/>
    </xf>
    <xf numFmtId="9" fontId="12" fillId="4" borderId="26"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3" xfId="3" applyNumberFormat="1" applyFont="1" applyFill="1" applyBorder="1" applyAlignment="1" applyProtection="1">
      <alignment horizontal="center" vertical="center" wrapText="1" readingOrder="2"/>
    </xf>
    <xf numFmtId="3" fontId="12" fillId="4" borderId="14" xfId="3" applyNumberFormat="1" applyFont="1" applyFill="1" applyBorder="1" applyAlignment="1" applyProtection="1">
      <alignment horizontal="center" vertical="center" wrapText="1" readingOrder="2"/>
    </xf>
    <xf numFmtId="0" fontId="10" fillId="4" borderId="8" xfId="3" applyNumberFormat="1" applyFont="1" applyFill="1" applyBorder="1" applyAlignment="1" applyProtection="1">
      <alignment wrapText="1" readingOrder="2"/>
      <protection locked="0"/>
    </xf>
    <xf numFmtId="3" fontId="12" fillId="4" borderId="17" xfId="3" applyNumberFormat="1" applyFont="1" applyFill="1" applyBorder="1" applyAlignment="1" applyProtection="1">
      <alignment horizontal="center" vertical="center" wrapText="1" readingOrder="2"/>
    </xf>
    <xf numFmtId="3" fontId="12" fillId="4" borderId="54" xfId="3" applyNumberFormat="1" applyFont="1" applyFill="1" applyBorder="1" applyAlignment="1" applyProtection="1">
      <alignment horizontal="center" vertical="center" wrapText="1" readingOrder="2"/>
    </xf>
    <xf numFmtId="3" fontId="11" fillId="5" borderId="17" xfId="1" applyNumberFormat="1" applyFont="1" applyFill="1" applyBorder="1" applyAlignment="1" applyProtection="1">
      <alignment horizontal="center"/>
      <protection locked="0"/>
    </xf>
    <xf numFmtId="0" fontId="12" fillId="4" borderId="55" xfId="3" applyNumberFormat="1" applyFont="1" applyFill="1" applyBorder="1" applyAlignment="1" applyProtection="1">
      <alignment horizontal="right" wrapText="1" indent="1" readingOrder="2"/>
      <protection locked="0"/>
    </xf>
    <xf numFmtId="3" fontId="12" fillId="4" borderId="18" xfId="3" applyNumberFormat="1" applyFont="1" applyFill="1" applyBorder="1" applyAlignment="1" applyProtection="1">
      <alignment horizontal="center" vertical="center" wrapText="1" readingOrder="2"/>
    </xf>
    <xf numFmtId="3" fontId="12" fillId="4" borderId="19" xfId="3" applyNumberFormat="1" applyFont="1" applyFill="1" applyBorder="1" applyAlignment="1" applyProtection="1">
      <alignment horizontal="center" vertical="center" wrapText="1" readingOrder="2"/>
    </xf>
    <xf numFmtId="3" fontId="12" fillId="4" borderId="21" xfId="3" applyNumberFormat="1" applyFont="1" applyFill="1" applyBorder="1" applyAlignment="1" applyProtection="1">
      <alignment horizontal="center" vertical="center" wrapText="1" readingOrder="2"/>
    </xf>
    <xf numFmtId="0" fontId="0" fillId="0" borderId="0" xfId="0" applyAlignment="1">
      <alignment readingOrder="1"/>
    </xf>
    <xf numFmtId="0" fontId="1" fillId="0" borderId="0" xfId="0" applyFont="1" applyFill="1"/>
    <xf numFmtId="0" fontId="0" fillId="0" borderId="0" xfId="0" applyFill="1"/>
    <xf numFmtId="0" fontId="20" fillId="2" borderId="0" xfId="0" applyFont="1" applyFill="1" applyProtection="1"/>
    <xf numFmtId="0" fontId="4" fillId="2" borderId="0" xfId="0" applyFont="1" applyFill="1" applyBorder="1" applyAlignment="1" applyProtection="1">
      <alignment wrapText="1" readingOrder="2"/>
    </xf>
    <xf numFmtId="0" fontId="21" fillId="2" borderId="0" xfId="0" applyFont="1" applyFill="1" applyBorder="1" applyAlignment="1" applyProtection="1">
      <alignment horizontal="right" vertical="top" readingOrder="2"/>
    </xf>
    <xf numFmtId="0" fontId="0" fillId="6" borderId="30" xfId="0" applyFill="1" applyBorder="1" applyAlignment="1" applyProtection="1">
      <alignment readingOrder="1"/>
      <protection locked="0"/>
    </xf>
    <xf numFmtId="3" fontId="7" fillId="4" borderId="29" xfId="2" applyNumberFormat="1" applyFont="1" applyFill="1" applyBorder="1" applyAlignment="1" applyProtection="1">
      <alignment horizontal="left" vertical="center" wrapText="1"/>
      <protection locked="0"/>
    </xf>
    <xf numFmtId="3" fontId="7" fillId="7" borderId="1" xfId="2" applyNumberFormat="1" applyFont="1" applyFill="1" applyBorder="1" applyAlignment="1" applyProtection="1">
      <alignment horizontal="left" vertical="top" wrapText="1"/>
    </xf>
    <xf numFmtId="3" fontId="7" fillId="7" borderId="56" xfId="2" applyNumberFormat="1" applyFont="1" applyFill="1" applyBorder="1" applyAlignment="1" applyProtection="1">
      <alignment horizontal="left" vertical="top" wrapText="1"/>
    </xf>
    <xf numFmtId="3" fontId="7" fillId="7" borderId="28" xfId="2" applyNumberFormat="1" applyFont="1" applyFill="1" applyBorder="1" applyAlignment="1" applyProtection="1">
      <alignment horizontal="left" vertical="top" wrapText="1"/>
    </xf>
    <xf numFmtId="3" fontId="7" fillId="7" borderId="23" xfId="2" applyNumberFormat="1" applyFont="1" applyFill="1" applyBorder="1" applyAlignment="1" applyProtection="1">
      <alignment horizontal="left" vertical="top" wrapText="1"/>
    </xf>
    <xf numFmtId="3" fontId="7" fillId="7" borderId="24" xfId="2" applyNumberFormat="1" applyFont="1" applyFill="1" applyBorder="1" applyAlignment="1" applyProtection="1">
      <alignment horizontal="left" vertical="top" wrapText="1"/>
    </xf>
    <xf numFmtId="3" fontId="7" fillId="3" borderId="29" xfId="2" applyNumberFormat="1" applyFont="1" applyFill="1" applyBorder="1" applyAlignment="1" applyProtection="1">
      <alignment horizontal="left" vertical="center" wrapText="1"/>
    </xf>
    <xf numFmtId="3" fontId="12" fillId="4" borderId="19" xfId="4" applyNumberFormat="1" applyFont="1" applyFill="1" applyBorder="1" applyAlignment="1" applyProtection="1">
      <alignment horizontal="left" vertical="center" wrapText="1" readingOrder="2"/>
      <protection locked="0"/>
    </xf>
    <xf numFmtId="3" fontId="12" fillId="4" borderId="20" xfId="4" applyNumberFormat="1" applyFont="1" applyFill="1" applyBorder="1" applyAlignment="1" applyProtection="1">
      <alignment horizontal="left" vertical="center" wrapText="1" readingOrder="2"/>
      <protection locked="0"/>
    </xf>
    <xf numFmtId="3" fontId="12" fillId="4" borderId="24" xfId="4" applyNumberFormat="1" applyFont="1" applyFill="1" applyBorder="1" applyAlignment="1" applyProtection="1">
      <alignment horizontal="left" vertical="center" wrapText="1" readingOrder="2"/>
      <protection locked="0"/>
    </xf>
    <xf numFmtId="3" fontId="12" fillId="4" borderId="21" xfId="4" applyNumberFormat="1" applyFont="1" applyFill="1" applyBorder="1" applyAlignment="1" applyProtection="1">
      <alignment horizontal="left" vertical="center" wrapText="1" readingOrder="2"/>
      <protection locked="0"/>
    </xf>
    <xf numFmtId="3" fontId="7" fillId="7" borderId="3" xfId="2" applyNumberFormat="1" applyFont="1" applyFill="1" applyBorder="1" applyAlignment="1" applyProtection="1">
      <alignment horizontal="left" vertical="top" wrapText="1"/>
    </xf>
    <xf numFmtId="0" fontId="0" fillId="0" borderId="57" xfId="0" applyBorder="1" applyProtection="1">
      <protection locked="0"/>
    </xf>
    <xf numFmtId="0" fontId="0" fillId="0" borderId="57" xfId="0" applyBorder="1" applyAlignment="1" applyProtection="1">
      <alignment horizontal="center"/>
      <protection locked="0"/>
    </xf>
    <xf numFmtId="0" fontId="7" fillId="3" borderId="58"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8" xfId="2" applyFont="1" applyFill="1" applyBorder="1" applyAlignment="1" applyProtection="1">
      <alignment horizontal="center" vertical="top" wrapText="1"/>
    </xf>
    <xf numFmtId="3" fontId="7" fillId="3" borderId="3" xfId="2" applyNumberFormat="1"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0" fontId="1" fillId="0" borderId="5" xfId="2" applyBorder="1" applyProtection="1"/>
    <xf numFmtId="0" fontId="10" fillId="4" borderId="6" xfId="3" applyNumberFormat="1" applyFont="1" applyFill="1" applyBorder="1" applyAlignment="1" applyProtection="1">
      <alignment wrapText="1" readingOrder="2"/>
    </xf>
    <xf numFmtId="3" fontId="11" fillId="5" borderId="12" xfId="1" applyNumberFormat="1" applyFont="1" applyFill="1" applyBorder="1" applyAlignment="1" applyProtection="1"/>
    <xf numFmtId="0" fontId="1" fillId="0" borderId="7" xfId="2" applyBorder="1" applyAlignment="1" applyProtection="1">
      <alignment horizontal="center"/>
    </xf>
    <xf numFmtId="0" fontId="12" fillId="4" borderId="59" xfId="3" applyNumberFormat="1" applyFont="1" applyFill="1" applyBorder="1" applyAlignment="1" applyProtection="1">
      <alignment horizontal="right" wrapText="1" indent="1" readingOrder="2"/>
    </xf>
    <xf numFmtId="0" fontId="1" fillId="0" borderId="7" xfId="2" applyBorder="1" applyProtection="1"/>
    <xf numFmtId="0" fontId="10" fillId="4" borderId="59" xfId="3" applyNumberFormat="1" applyFont="1" applyFill="1" applyBorder="1" applyAlignment="1" applyProtection="1">
      <alignment wrapText="1" readingOrder="2"/>
    </xf>
    <xf numFmtId="0" fontId="12" fillId="4" borderId="8" xfId="3" applyNumberFormat="1" applyFont="1" applyFill="1" applyBorder="1" applyAlignment="1" applyProtection="1">
      <alignment horizontal="right" wrapText="1" indent="1" readingOrder="2"/>
    </xf>
    <xf numFmtId="0" fontId="1" fillId="0" borderId="9" xfId="2" applyBorder="1" applyAlignment="1" applyProtection="1">
      <alignment horizontal="center"/>
    </xf>
    <xf numFmtId="0" fontId="12" fillId="4" borderId="6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3" xfId="1" applyNumberFormat="1" applyFont="1" applyFill="1" applyBorder="1" applyAlignment="1" applyProtection="1">
      <alignment horizontal="center"/>
    </xf>
    <xf numFmtId="3" fontId="11" fillId="5" borderId="14" xfId="1" applyNumberFormat="1" applyFont="1" applyFill="1" applyBorder="1" applyAlignment="1" applyProtection="1">
      <alignment horizontal="center"/>
    </xf>
    <xf numFmtId="3" fontId="11" fillId="5" borderId="15" xfId="1" applyNumberFormat="1" applyFont="1" applyFill="1" applyBorder="1" applyAlignment="1" applyProtection="1">
      <alignment horizontal="center"/>
    </xf>
    <xf numFmtId="3" fontId="13" fillId="4" borderId="43" xfId="3" applyNumberFormat="1" applyFont="1" applyFill="1" applyBorder="1" applyAlignment="1" applyProtection="1">
      <alignment horizontal="center" vertical="center" wrapText="1" readingOrder="2"/>
    </xf>
    <xf numFmtId="3" fontId="12" fillId="4" borderId="4" xfId="4" applyNumberFormat="1" applyFont="1" applyFill="1" applyBorder="1" applyAlignment="1" applyProtection="1">
      <alignment horizontal="left" vertical="center" wrapText="1" readingOrder="2"/>
      <protection locked="0"/>
    </xf>
    <xf numFmtId="0" fontId="22" fillId="8" borderId="0" xfId="6" applyFill="1" applyAlignment="1" applyProtection="1"/>
    <xf numFmtId="0" fontId="21" fillId="0" borderId="0" xfId="2" applyFont="1" applyProtection="1"/>
    <xf numFmtId="0" fontId="25" fillId="2" borderId="0" xfId="3" applyFont="1" applyFill="1" applyBorder="1" applyAlignment="1" applyProtection="1">
      <alignment horizontal="right" vertical="center"/>
    </xf>
    <xf numFmtId="0" fontId="14" fillId="0" borderId="0" xfId="2" applyFont="1" applyFill="1" applyBorder="1" applyAlignment="1" applyProtection="1"/>
    <xf numFmtId="0" fontId="7" fillId="3" borderId="61" xfId="2" applyFont="1" applyFill="1" applyBorder="1" applyAlignment="1" applyProtection="1">
      <alignment horizontal="center" vertical="center"/>
    </xf>
    <xf numFmtId="0" fontId="7" fillId="3" borderId="62" xfId="2" applyFont="1" applyFill="1" applyBorder="1" applyAlignment="1" applyProtection="1">
      <alignment horizontal="center" vertical="top" wrapText="1"/>
    </xf>
    <xf numFmtId="0" fontId="7" fillId="3" borderId="63" xfId="2" applyFont="1" applyFill="1" applyBorder="1" applyAlignment="1" applyProtection="1">
      <alignment horizontal="center" vertical="center"/>
    </xf>
    <xf numFmtId="0" fontId="7" fillId="3" borderId="64" xfId="2" applyFont="1" applyFill="1" applyBorder="1" applyAlignment="1" applyProtection="1">
      <alignment horizontal="center" vertical="center"/>
    </xf>
    <xf numFmtId="0" fontId="7" fillId="3" borderId="58" xfId="2" applyFont="1" applyFill="1" applyBorder="1" applyAlignment="1" applyProtection="1">
      <alignment horizontal="center" vertical="top" wrapText="1"/>
    </xf>
    <xf numFmtId="0" fontId="1" fillId="0" borderId="0" xfId="2" applyFont="1" applyFill="1" applyBorder="1" applyAlignment="1" applyProtection="1"/>
    <xf numFmtId="49" fontId="7" fillId="3" borderId="30" xfId="2" applyNumberFormat="1" applyFont="1" applyFill="1" applyBorder="1" applyAlignment="1" applyProtection="1">
      <alignment horizontal="center" vertical="top" wrapText="1"/>
    </xf>
    <xf numFmtId="49" fontId="7" fillId="3" borderId="31"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49" fontId="7" fillId="3" borderId="33" xfId="2" applyNumberFormat="1" applyFont="1" applyFill="1" applyBorder="1" applyAlignment="1" applyProtection="1">
      <alignment horizontal="center" vertical="top" wrapText="1"/>
    </xf>
    <xf numFmtId="49" fontId="7" fillId="3" borderId="65" xfId="2" applyNumberFormat="1" applyFont="1" applyFill="1" applyBorder="1" applyAlignment="1" applyProtection="1">
      <alignment horizontal="center" vertical="top" wrapText="1"/>
    </xf>
    <xf numFmtId="49" fontId="7" fillId="3" borderId="57" xfId="2" applyNumberFormat="1" applyFont="1" applyFill="1" applyBorder="1" applyAlignment="1" applyProtection="1">
      <alignment horizontal="center" vertical="top" wrapText="1"/>
    </xf>
    <xf numFmtId="49" fontId="7" fillId="3" borderId="62" xfId="2" applyNumberFormat="1" applyFont="1" applyFill="1" applyBorder="1" applyAlignment="1" applyProtection="1">
      <alignment horizontal="center" vertical="top" wrapText="1"/>
    </xf>
    <xf numFmtId="0" fontId="1" fillId="0" borderId="66" xfId="2" applyFont="1" applyFill="1" applyBorder="1" applyAlignment="1" applyProtection="1"/>
    <xf numFmtId="0" fontId="9" fillId="4" borderId="67" xfId="2" applyFont="1" applyFill="1" applyBorder="1" applyAlignment="1" applyProtection="1"/>
    <xf numFmtId="0" fontId="1" fillId="0" borderId="39" xfId="2" applyFont="1" applyFill="1" applyBorder="1" applyAlignment="1" applyProtection="1">
      <alignment horizontal="center"/>
    </xf>
    <xf numFmtId="0" fontId="14" fillId="4" borderId="8" xfId="2" applyFont="1" applyFill="1" applyBorder="1" applyAlignment="1" applyProtection="1"/>
    <xf numFmtId="0" fontId="14" fillId="4" borderId="8" xfId="2" applyFont="1" applyFill="1" applyBorder="1" applyAlignment="1" applyProtection="1">
      <alignment horizontal="right"/>
    </xf>
    <xf numFmtId="0" fontId="1" fillId="0" borderId="39" xfId="2" applyFont="1" applyFill="1" applyBorder="1" applyAlignment="1" applyProtection="1">
      <alignment horizontal="right"/>
    </xf>
    <xf numFmtId="0" fontId="9" fillId="4" borderId="8" xfId="2" applyFont="1" applyFill="1" applyBorder="1" applyAlignment="1" applyProtection="1"/>
    <xf numFmtId="0" fontId="1" fillId="0" borderId="45" xfId="2" applyFont="1" applyFill="1" applyBorder="1" applyAlignment="1" applyProtection="1">
      <alignment horizontal="center"/>
    </xf>
    <xf numFmtId="0" fontId="14" fillId="4" borderId="68" xfId="2" applyFont="1" applyFill="1" applyBorder="1" applyAlignment="1" applyProtection="1"/>
    <xf numFmtId="0" fontId="0" fillId="0" borderId="69" xfId="0" applyBorder="1" applyProtection="1">
      <protection locked="0"/>
    </xf>
    <xf numFmtId="0" fontId="4" fillId="2" borderId="0" xfId="0" applyFont="1" applyFill="1" applyBorder="1" applyAlignment="1" applyProtection="1">
      <alignment horizontal="right" wrapText="1" readingOrder="2"/>
    </xf>
    <xf numFmtId="0" fontId="0" fillId="0" borderId="0" xfId="0" applyProtection="1">
      <protection locked="0"/>
    </xf>
    <xf numFmtId="0" fontId="24" fillId="4" borderId="70" xfId="0" applyFont="1" applyFill="1" applyBorder="1" applyAlignment="1" applyProtection="1">
      <alignment horizontal="right" wrapText="1" readingOrder="2"/>
      <protection locked="0"/>
    </xf>
    <xf numFmtId="0" fontId="24" fillId="4" borderId="71" xfId="0" applyFont="1" applyFill="1" applyBorder="1" applyAlignment="1" applyProtection="1">
      <alignment horizontal="right" wrapText="1" readingOrder="2"/>
      <protection locked="0"/>
    </xf>
    <xf numFmtId="49" fontId="24" fillId="4" borderId="71" xfId="0" applyNumberFormat="1" applyFont="1" applyFill="1" applyBorder="1" applyAlignment="1" applyProtection="1">
      <alignment horizontal="center" wrapText="1" readingOrder="2"/>
      <protection locked="0"/>
    </xf>
    <xf numFmtId="0" fontId="24" fillId="4" borderId="71" xfId="0" applyFont="1" applyFill="1" applyBorder="1" applyAlignment="1" applyProtection="1">
      <alignment horizontal="center" wrapText="1" readingOrder="2"/>
      <protection locked="0"/>
    </xf>
    <xf numFmtId="0" fontId="24" fillId="4" borderId="71" xfId="0" applyFont="1" applyFill="1" applyBorder="1" applyAlignment="1" applyProtection="1">
      <alignment wrapText="1" readingOrder="2"/>
      <protection locked="0"/>
    </xf>
    <xf numFmtId="0" fontId="0" fillId="9" borderId="57" xfId="0" applyFill="1" applyBorder="1" applyProtection="1"/>
    <xf numFmtId="0" fontId="21"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6" fillId="0" borderId="0" xfId="0" applyFont="1" applyProtection="1"/>
    <xf numFmtId="0" fontId="12" fillId="10" borderId="59" xfId="3" applyNumberFormat="1" applyFont="1" applyFill="1" applyBorder="1" applyAlignment="1" applyProtection="1">
      <alignment horizontal="right" wrapText="1" indent="1" readingOrder="2"/>
    </xf>
    <xf numFmtId="0" fontId="1" fillId="10" borderId="0" xfId="2" applyFill="1" applyProtection="1"/>
    <xf numFmtId="0" fontId="21" fillId="0" borderId="0" xfId="2" applyFont="1" applyAlignment="1" applyProtection="1"/>
    <xf numFmtId="0" fontId="1" fillId="0" borderId="0" xfId="2" applyBorder="1" applyAlignment="1" applyProtection="1"/>
    <xf numFmtId="0" fontId="10" fillId="4" borderId="6" xfId="3" applyNumberFormat="1" applyFont="1" applyFill="1" applyBorder="1" applyAlignment="1" applyProtection="1">
      <alignment readingOrder="2"/>
    </xf>
    <xf numFmtId="0" fontId="12" fillId="4" borderId="59" xfId="3" applyNumberFormat="1" applyFont="1" applyFill="1" applyBorder="1" applyAlignment="1" applyProtection="1">
      <alignment horizontal="right" readingOrder="2"/>
    </xf>
    <xf numFmtId="0" fontId="10" fillId="4" borderId="59" xfId="3" applyNumberFormat="1" applyFont="1" applyFill="1" applyBorder="1" applyAlignment="1" applyProtection="1">
      <alignment readingOrder="2"/>
    </xf>
    <xf numFmtId="0" fontId="12" fillId="4" borderId="8" xfId="3" applyNumberFormat="1" applyFont="1" applyFill="1" applyBorder="1" applyAlignment="1" applyProtection="1">
      <alignment horizontal="right" readingOrder="2"/>
    </xf>
    <xf numFmtId="0" fontId="12" fillId="4" borderId="60" xfId="3" applyNumberFormat="1" applyFont="1" applyFill="1" applyBorder="1" applyAlignment="1" applyProtection="1">
      <alignment horizontal="right" readingOrder="2"/>
    </xf>
    <xf numFmtId="3" fontId="11" fillId="5" borderId="54" xfId="1" applyNumberFormat="1" applyFont="1" applyFill="1" applyBorder="1" applyAlignment="1" applyProtection="1">
      <alignment horizontal="center"/>
    </xf>
    <xf numFmtId="3" fontId="13" fillId="4" borderId="54" xfId="3" applyNumberFormat="1" applyFont="1" applyFill="1" applyBorder="1" applyAlignment="1" applyProtection="1">
      <alignment horizontal="center" vertical="center" wrapText="1" readingOrder="2"/>
    </xf>
    <xf numFmtId="166" fontId="7" fillId="10" borderId="40" xfId="2" applyNumberFormat="1" applyFont="1" applyFill="1" applyBorder="1" applyAlignment="1" applyProtection="1">
      <alignment horizontal="center"/>
    </xf>
    <xf numFmtId="166" fontId="14" fillId="10" borderId="17" xfId="2" applyNumberFormat="1" applyFont="1" applyFill="1" applyBorder="1" applyAlignment="1" applyProtection="1">
      <alignment horizontal="center"/>
    </xf>
    <xf numFmtId="166" fontId="14" fillId="10" borderId="41" xfId="2" applyNumberFormat="1" applyFont="1" applyFill="1" applyBorder="1" applyAlignment="1" applyProtection="1">
      <alignment horizontal="center"/>
    </xf>
    <xf numFmtId="166" fontId="7" fillId="10" borderId="17" xfId="2" applyNumberFormat="1" applyFont="1" applyFill="1" applyBorder="1" applyAlignment="1" applyProtection="1">
      <alignment horizontal="center"/>
    </xf>
    <xf numFmtId="166" fontId="7" fillId="10" borderId="41" xfId="2" applyNumberFormat="1" applyFont="1" applyFill="1" applyBorder="1" applyAlignment="1" applyProtection="1">
      <alignment horizontal="center"/>
    </xf>
    <xf numFmtId="166" fontId="14" fillId="10" borderId="42" xfId="2" applyNumberFormat="1" applyFont="1" applyFill="1" applyBorder="1" applyAlignment="1" applyProtection="1">
      <alignment horizontal="center"/>
    </xf>
    <xf numFmtId="0" fontId="7" fillId="3" borderId="72" xfId="2" applyFont="1" applyFill="1" applyBorder="1" applyAlignment="1" applyProtection="1">
      <alignment horizontal="center" vertical="top" wrapText="1"/>
    </xf>
    <xf numFmtId="166" fontId="11" fillId="5" borderId="73" xfId="1" applyNumberFormat="1" applyFont="1" applyFill="1" applyBorder="1" applyAlignment="1" applyProtection="1"/>
    <xf numFmtId="3" fontId="7" fillId="3" borderId="53" xfId="2" applyNumberFormat="1" applyFont="1" applyFill="1" applyBorder="1" applyAlignment="1" applyProtection="1">
      <alignment horizontal="center" vertical="top" wrapText="1"/>
    </xf>
    <xf numFmtId="3" fontId="11" fillId="5" borderId="35" xfId="1" applyNumberFormat="1" applyFont="1" applyFill="1" applyBorder="1" applyAlignment="1" applyProtection="1">
      <alignment horizontal="center"/>
    </xf>
    <xf numFmtId="3" fontId="11" fillId="5" borderId="17" xfId="1" applyNumberFormat="1" applyFont="1" applyFill="1" applyBorder="1" applyAlignment="1" applyProtection="1">
      <alignment horizontal="center"/>
    </xf>
    <xf numFmtId="3" fontId="13" fillId="4" borderId="74" xfId="3" applyNumberFormat="1" applyFont="1" applyFill="1" applyBorder="1" applyAlignment="1" applyProtection="1">
      <alignment horizontal="center" vertical="center" wrapText="1" readingOrder="2"/>
    </xf>
    <xf numFmtId="49" fontId="7" fillId="3" borderId="26" xfId="2" applyNumberFormat="1" applyFont="1" applyFill="1" applyBorder="1" applyAlignment="1" applyProtection="1">
      <alignment horizontal="center" vertical="top" wrapText="1"/>
    </xf>
    <xf numFmtId="3" fontId="7" fillId="3" borderId="26" xfId="2" applyNumberFormat="1" applyFont="1" applyFill="1" applyBorder="1" applyAlignment="1" applyProtection="1">
      <alignment horizontal="center" vertical="top" wrapText="1"/>
    </xf>
    <xf numFmtId="3" fontId="11" fillId="5" borderId="6" xfId="1" applyNumberFormat="1" applyFont="1" applyFill="1" applyBorder="1" applyAlignment="1" applyProtection="1">
      <alignment horizontal="center"/>
    </xf>
    <xf numFmtId="3" fontId="11" fillId="5" borderId="59" xfId="1" applyNumberFormat="1" applyFont="1" applyFill="1" applyBorder="1" applyAlignment="1" applyProtection="1">
      <alignment horizontal="center"/>
    </xf>
    <xf numFmtId="3" fontId="13" fillId="4" borderId="59" xfId="3" applyNumberFormat="1" applyFont="1" applyFill="1" applyBorder="1" applyAlignment="1" applyProtection="1">
      <alignment horizontal="center" vertical="center" wrapText="1" readingOrder="2"/>
    </xf>
    <xf numFmtId="3" fontId="13" fillId="4" borderId="60" xfId="3" applyNumberFormat="1" applyFont="1" applyFill="1" applyBorder="1" applyAlignment="1" applyProtection="1">
      <alignment horizontal="center" vertical="center" wrapText="1" readingOrder="2"/>
    </xf>
    <xf numFmtId="3" fontId="11" fillId="5" borderId="6" xfId="1" applyNumberFormat="1" applyFont="1" applyFill="1" applyBorder="1" applyAlignment="1" applyProtection="1"/>
    <xf numFmtId="3" fontId="7" fillId="3" borderId="53" xfId="2" applyNumberFormat="1" applyFont="1" applyFill="1" applyBorder="1" applyAlignment="1" applyProtection="1">
      <alignment horizontal="center" vertical="top" wrapText="1"/>
      <protection locked="0"/>
    </xf>
    <xf numFmtId="3" fontId="11" fillId="5" borderId="35" xfId="1" applyNumberFormat="1" applyFont="1" applyFill="1" applyBorder="1" applyAlignment="1" applyProtection="1">
      <alignment horizontal="center"/>
      <protection locked="0"/>
    </xf>
    <xf numFmtId="49" fontId="7" fillId="3" borderId="53" xfId="2" applyNumberFormat="1" applyFont="1" applyFill="1" applyBorder="1" applyAlignment="1" applyProtection="1">
      <alignment horizontal="center" vertical="top" wrapText="1"/>
      <protection locked="0"/>
    </xf>
    <xf numFmtId="3" fontId="11" fillId="5" borderId="73" xfId="1" applyNumberFormat="1" applyFont="1" applyFill="1" applyBorder="1" applyAlignment="1" applyProtection="1"/>
    <xf numFmtId="0" fontId="7" fillId="3" borderId="75" xfId="2" applyFont="1" applyFill="1" applyBorder="1" applyAlignment="1" applyProtection="1">
      <alignment vertical="top" wrapText="1"/>
      <protection locked="0"/>
    </xf>
    <xf numFmtId="0" fontId="7" fillId="3" borderId="76" xfId="2" applyFont="1" applyFill="1" applyBorder="1" applyAlignment="1" applyProtection="1">
      <alignment vertical="top" wrapText="1"/>
      <protection locked="0"/>
    </xf>
    <xf numFmtId="0" fontId="7" fillId="3" borderId="77"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5" xfId="2" applyNumberFormat="1" applyFont="1" applyFill="1" applyBorder="1" applyAlignment="1" applyProtection="1">
      <alignment horizontal="center" vertical="top" wrapText="1"/>
    </xf>
    <xf numFmtId="0" fontId="17" fillId="0" borderId="0" xfId="2" applyFont="1" applyFill="1" applyBorder="1" applyAlignment="1" applyProtection="1"/>
    <xf numFmtId="0" fontId="1" fillId="0" borderId="0" xfId="2" applyAlignment="1" applyProtection="1">
      <alignment horizontal="center"/>
    </xf>
    <xf numFmtId="3" fontId="11" fillId="5" borderId="78" xfId="1" applyNumberFormat="1" applyFont="1" applyFill="1" applyBorder="1" applyAlignment="1" applyProtection="1"/>
    <xf numFmtId="3" fontId="11" fillId="5" borderId="79" xfId="1" applyNumberFormat="1" applyFont="1" applyFill="1" applyBorder="1" applyAlignment="1" applyProtection="1"/>
    <xf numFmtId="3" fontId="11" fillId="5" borderId="80" xfId="1" applyNumberFormat="1" applyFont="1" applyFill="1" applyBorder="1" applyAlignment="1" applyProtection="1"/>
    <xf numFmtId="166" fontId="7" fillId="4" borderId="42"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51" xfId="2" applyFont="1" applyFill="1" applyBorder="1" applyAlignment="1" applyProtection="1"/>
    <xf numFmtId="0" fontId="14" fillId="0" borderId="39" xfId="2" applyFont="1" applyFill="1" applyBorder="1" applyAlignment="1" applyProtection="1"/>
    <xf numFmtId="0" fontId="1" fillId="0" borderId="39" xfId="2" applyFont="1" applyFill="1" applyBorder="1" applyAlignment="1" applyProtection="1"/>
    <xf numFmtId="0" fontId="14" fillId="4" borderId="54" xfId="2" applyFont="1" applyFill="1" applyBorder="1" applyAlignment="1" applyProtection="1"/>
    <xf numFmtId="0" fontId="14" fillId="4" borderId="42" xfId="2" applyFont="1" applyFill="1" applyBorder="1" applyAlignment="1" applyProtection="1"/>
    <xf numFmtId="0" fontId="14" fillId="4" borderId="54" xfId="2" applyFont="1" applyFill="1" applyBorder="1" applyAlignment="1" applyProtection="1">
      <alignment horizontal="right"/>
    </xf>
    <xf numFmtId="0" fontId="14" fillId="10" borderId="8" xfId="2" applyFont="1" applyFill="1" applyBorder="1" applyAlignment="1" applyProtection="1">
      <alignment horizontal="right"/>
    </xf>
    <xf numFmtId="0" fontId="14" fillId="10" borderId="54" xfId="2" applyFont="1" applyFill="1" applyBorder="1" applyAlignment="1" applyProtection="1">
      <alignment horizontal="right"/>
    </xf>
    <xf numFmtId="0" fontId="17" fillId="0" borderId="0" xfId="2" applyFont="1" applyFill="1" applyBorder="1" applyAlignment="1" applyProtection="1">
      <alignment horizontal="center"/>
    </xf>
    <xf numFmtId="0" fontId="17"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81" xfId="2" applyFont="1" applyFill="1" applyBorder="1" applyAlignment="1" applyProtection="1"/>
    <xf numFmtId="0" fontId="9" fillId="4" borderId="82" xfId="2" applyFont="1" applyFill="1" applyBorder="1" applyAlignment="1" applyProtection="1"/>
    <xf numFmtId="0" fontId="9" fillId="4" borderId="54" xfId="2" applyFont="1" applyFill="1" applyBorder="1" applyAlignment="1" applyProtection="1"/>
    <xf numFmtId="0" fontId="9" fillId="4" borderId="42" xfId="2" applyFont="1" applyFill="1" applyBorder="1" applyAlignment="1" applyProtection="1"/>
    <xf numFmtId="0" fontId="17" fillId="0" borderId="0" xfId="2" applyFont="1" applyFill="1" applyBorder="1" applyProtection="1"/>
    <xf numFmtId="0" fontId="14" fillId="4" borderId="83" xfId="2" applyFont="1" applyFill="1" applyBorder="1" applyAlignment="1" applyProtection="1"/>
    <xf numFmtId="0" fontId="14" fillId="4" borderId="84" xfId="2" applyFont="1" applyFill="1" applyBorder="1" applyAlignment="1" applyProtection="1"/>
    <xf numFmtId="0" fontId="1" fillId="0" borderId="0" xfId="2" applyFill="1" applyBorder="1" applyAlignment="1" applyProtection="1">
      <alignment horizontal="center"/>
    </xf>
    <xf numFmtId="0" fontId="18" fillId="0" borderId="0" xfId="2" applyFont="1" applyFill="1" applyBorder="1" applyAlignment="1" applyProtection="1">
      <alignment horizontal="center"/>
    </xf>
    <xf numFmtId="9" fontId="18" fillId="0" borderId="0" xfId="2" applyNumberFormat="1" applyFont="1" applyFill="1" applyBorder="1" applyAlignment="1" applyProtection="1">
      <alignment horizontal="center"/>
    </xf>
    <xf numFmtId="0" fontId="1"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0" xfId="1" applyNumberFormat="1" applyFont="1" applyFill="1" applyBorder="1" applyAlignment="1" applyProtection="1"/>
    <xf numFmtId="166" fontId="7" fillId="10" borderId="42" xfId="2" applyNumberFormat="1" applyFont="1" applyFill="1" applyBorder="1" applyAlignment="1" applyProtection="1">
      <alignment horizontal="center"/>
    </xf>
    <xf numFmtId="0" fontId="14" fillId="10" borderId="8" xfId="2" applyFont="1" applyFill="1" applyBorder="1" applyAlignment="1" applyProtection="1">
      <alignment horizontal="right"/>
    </xf>
    <xf numFmtId="0" fontId="14" fillId="10" borderId="54" xfId="2" applyFont="1" applyFill="1" applyBorder="1" applyAlignment="1" applyProtection="1">
      <alignment horizontal="right"/>
    </xf>
    <xf numFmtId="0" fontId="14" fillId="4" borderId="8" xfId="2" applyFont="1" applyFill="1" applyBorder="1" applyAlignment="1" applyProtection="1">
      <alignment horizontal="right"/>
    </xf>
    <xf numFmtId="0" fontId="14" fillId="4" borderId="54" xfId="2" applyFont="1" applyFill="1" applyBorder="1" applyAlignment="1" applyProtection="1">
      <alignment horizontal="right"/>
    </xf>
    <xf numFmtId="0" fontId="1" fillId="0" borderId="39" xfId="2" applyFont="1" applyFill="1" applyBorder="1" applyAlignment="1" applyProtection="1">
      <alignment horizontal="center"/>
    </xf>
    <xf numFmtId="0" fontId="1" fillId="0" borderId="0" xfId="2" applyAlignment="1" applyProtection="1">
      <alignment horizontal="center"/>
    </xf>
    <xf numFmtId="0" fontId="1" fillId="0" borderId="0" xfId="2"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ill="1" applyBorder="1" applyAlignment="1" applyProtection="1">
      <alignment horizontal="center"/>
    </xf>
    <xf numFmtId="0" fontId="18" fillId="0" borderId="0" xfId="2" applyFont="1" applyFill="1" applyBorder="1" applyAlignment="1" applyProtection="1">
      <alignment horizontal="center"/>
    </xf>
    <xf numFmtId="0" fontId="14" fillId="4" borderId="8" xfId="2" applyFont="1" applyFill="1" applyBorder="1" applyAlignment="1" applyProtection="1">
      <alignment horizontal="right"/>
    </xf>
    <xf numFmtId="0" fontId="14" fillId="4" borderId="54" xfId="2" applyFont="1" applyFill="1" applyBorder="1" applyAlignment="1" applyProtection="1">
      <alignment horizontal="right"/>
    </xf>
    <xf numFmtId="3" fontId="12" fillId="4" borderId="17" xfId="3" applyNumberFormat="1" applyFont="1" applyFill="1" applyBorder="1" applyAlignment="1" applyProtection="1">
      <alignment horizontal="center" vertical="center" wrapText="1" readingOrder="2"/>
      <protection locked="0"/>
    </xf>
    <xf numFmtId="166" fontId="11" fillId="5" borderId="40" xfId="1" applyNumberFormat="1" applyFont="1" applyFill="1" applyBorder="1" applyAlignment="1" applyProtection="1">
      <alignment horizontal="center"/>
    </xf>
    <xf numFmtId="166" fontId="11" fillId="5" borderId="17" xfId="1" applyNumberFormat="1" applyFont="1" applyFill="1" applyBorder="1" applyAlignment="1" applyProtection="1">
      <alignment horizontal="center"/>
    </xf>
    <xf numFmtId="166" fontId="11" fillId="5" borderId="13" xfId="1" applyNumberFormat="1" applyFont="1" applyFill="1" applyBorder="1" applyAlignment="1" applyProtection="1">
      <alignment horizontal="center"/>
    </xf>
    <xf numFmtId="166" fontId="11" fillId="5" borderId="41" xfId="1" applyNumberFormat="1" applyFont="1" applyFill="1" applyBorder="1" applyAlignment="1" applyProtection="1">
      <alignment horizontal="center"/>
    </xf>
    <xf numFmtId="166" fontId="11" fillId="5" borderId="14" xfId="1" applyNumberFormat="1" applyFont="1" applyFill="1" applyBorder="1" applyAlignment="1" applyProtection="1">
      <alignment horizontal="center"/>
    </xf>
    <xf numFmtId="3" fontId="12" fillId="4" borderId="13" xfId="3" applyNumberFormat="1" applyFont="1" applyFill="1" applyBorder="1" applyAlignment="1" applyProtection="1">
      <alignment horizontal="center" vertical="center" wrapText="1" readingOrder="2"/>
      <protection locked="0"/>
    </xf>
    <xf numFmtId="3" fontId="12" fillId="4" borderId="14" xfId="3" applyNumberFormat="1" applyFont="1" applyFill="1" applyBorder="1" applyAlignment="1" applyProtection="1">
      <alignment horizontal="center" vertical="center" wrapText="1" readingOrder="2"/>
      <protection locked="0"/>
    </xf>
    <xf numFmtId="3" fontId="13" fillId="4" borderId="15" xfId="3" applyNumberFormat="1" applyFont="1" applyFill="1" applyBorder="1" applyAlignment="1" applyProtection="1">
      <alignment horizontal="center" vertical="center" wrapText="1" readingOrder="2"/>
    </xf>
    <xf numFmtId="3" fontId="13" fillId="4" borderId="14" xfId="3" applyNumberFormat="1" applyFont="1" applyFill="1" applyBorder="1" applyAlignment="1" applyProtection="1">
      <alignment horizontal="center" vertical="center" wrapText="1" readingOrder="2"/>
    </xf>
    <xf numFmtId="3" fontId="13" fillId="4" borderId="59" xfId="3" applyNumberFormat="1" applyFont="1" applyFill="1" applyBorder="1" applyAlignment="1" applyProtection="1">
      <alignment horizontal="center" vertical="center" wrapText="1" readingOrder="2"/>
      <protection locked="0"/>
    </xf>
    <xf numFmtId="0" fontId="7" fillId="3" borderId="61" xfId="2" applyFont="1" applyFill="1" applyBorder="1" applyAlignment="1" applyProtection="1">
      <alignment horizontal="center" vertical="center"/>
      <protection locked="0"/>
    </xf>
    <xf numFmtId="0" fontId="1" fillId="0" borderId="0" xfId="2" applyFont="1" applyFill="1" applyBorder="1" applyAlignment="1" applyProtection="1">
      <alignment horizontal="center"/>
      <protection locked="0"/>
    </xf>
    <xf numFmtId="0" fontId="14" fillId="0" borderId="51" xfId="2" applyFont="1" applyFill="1" applyBorder="1" applyAlignment="1" applyProtection="1">
      <protection locked="0" hidden="1"/>
    </xf>
    <xf numFmtId="0" fontId="1" fillId="0" borderId="0" xfId="2" applyProtection="1">
      <protection locked="0" hidden="1"/>
    </xf>
    <xf numFmtId="0" fontId="14" fillId="0" borderId="39" xfId="2" applyFont="1" applyFill="1" applyBorder="1" applyAlignment="1" applyProtection="1">
      <protection locked="0" hidden="1"/>
    </xf>
    <xf numFmtId="0" fontId="7" fillId="3" borderId="6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58" xfId="2" applyFont="1" applyFill="1" applyBorder="1" applyAlignment="1" applyProtection="1">
      <alignment horizontal="center" vertical="top" wrapText="1"/>
      <protection locked="0" hidden="1"/>
    </xf>
    <xf numFmtId="0" fontId="1" fillId="0" borderId="39" xfId="2" applyFont="1" applyFill="1" applyBorder="1" applyAlignment="1" applyProtection="1">
      <protection locked="0" hidden="1"/>
    </xf>
    <xf numFmtId="49" fontId="7" fillId="3" borderId="30" xfId="2" applyNumberFormat="1" applyFont="1" applyFill="1" applyBorder="1" applyAlignment="1" applyProtection="1">
      <alignment horizontal="center" vertical="top" wrapText="1"/>
      <protection locked="0" hidden="1"/>
    </xf>
    <xf numFmtId="49" fontId="7" fillId="3" borderId="85" xfId="2" applyNumberFormat="1" applyFont="1" applyFill="1" applyBorder="1" applyAlignment="1" applyProtection="1">
      <alignment horizontal="center" vertical="top" wrapText="1"/>
      <protection locked="0" hidden="1"/>
    </xf>
    <xf numFmtId="49" fontId="7" fillId="3" borderId="31" xfId="2" applyNumberFormat="1" applyFont="1" applyFill="1" applyBorder="1" applyAlignment="1" applyProtection="1">
      <alignment horizontal="center" vertical="top" wrapText="1"/>
      <protection locked="0" hidden="1"/>
    </xf>
    <xf numFmtId="49" fontId="7" fillId="3" borderId="32" xfId="2" applyNumberFormat="1" applyFont="1" applyFill="1" applyBorder="1" applyAlignment="1" applyProtection="1">
      <alignment horizontal="center" vertical="top" wrapText="1"/>
      <protection locked="0" hidden="1"/>
    </xf>
    <xf numFmtId="49" fontId="7" fillId="3" borderId="33" xfId="2" applyNumberFormat="1" applyFont="1" applyFill="1" applyBorder="1" applyAlignment="1" applyProtection="1">
      <alignment horizontal="center" vertical="top" wrapText="1"/>
      <protection locked="0" hidden="1"/>
    </xf>
    <xf numFmtId="3" fontId="11" fillId="5" borderId="78" xfId="1" applyNumberFormat="1" applyFont="1" applyFill="1" applyBorder="1" applyAlignment="1" applyProtection="1">
      <protection hidden="1"/>
    </xf>
    <xf numFmtId="3" fontId="11" fillId="5" borderId="81" xfId="1" applyNumberFormat="1" applyFont="1" applyFill="1" applyBorder="1" applyAlignment="1" applyProtection="1">
      <protection hidden="1"/>
    </xf>
    <xf numFmtId="3" fontId="11" fillId="5" borderId="79" xfId="1" applyNumberFormat="1" applyFont="1" applyFill="1" applyBorder="1" applyAlignment="1" applyProtection="1">
      <protection hidden="1"/>
    </xf>
    <xf numFmtId="3" fontId="11" fillId="5" borderId="80" xfId="1" applyNumberFormat="1" applyFont="1" applyFill="1" applyBorder="1" applyAlignment="1" applyProtection="1">
      <protection hidden="1"/>
    </xf>
    <xf numFmtId="3" fontId="11" fillId="5" borderId="52" xfId="1" applyNumberFormat="1" applyFont="1" applyFill="1" applyBorder="1" applyAlignment="1" applyProtection="1">
      <protection hidden="1"/>
    </xf>
    <xf numFmtId="0" fontId="1" fillId="0" borderId="7" xfId="2" applyBorder="1" applyAlignment="1" applyProtection="1">
      <alignment horizontal="center"/>
      <protection hidden="1"/>
    </xf>
    <xf numFmtId="166" fontId="7" fillId="10" borderId="40" xfId="2" applyNumberFormat="1" applyFont="1" applyFill="1" applyBorder="1" applyAlignment="1" applyProtection="1">
      <alignment horizontal="center"/>
      <protection hidden="1"/>
    </xf>
    <xf numFmtId="166" fontId="14" fillId="10" borderId="17" xfId="2" applyNumberFormat="1" applyFont="1" applyFill="1" applyBorder="1" applyAlignment="1" applyProtection="1">
      <alignment horizontal="center"/>
      <protection hidden="1"/>
    </xf>
    <xf numFmtId="166" fontId="14" fillId="10" borderId="42" xfId="2" applyNumberFormat="1" applyFont="1" applyFill="1" applyBorder="1" applyAlignment="1" applyProtection="1">
      <alignment horizontal="center"/>
      <protection hidden="1"/>
    </xf>
    <xf numFmtId="166" fontId="7" fillId="4" borderId="40" xfId="2" applyNumberFormat="1" applyFont="1" applyFill="1" applyBorder="1" applyAlignment="1" applyProtection="1">
      <alignment horizontal="center"/>
      <protection hidden="1"/>
    </xf>
    <xf numFmtId="166" fontId="14" fillId="4" borderId="17" xfId="2" applyNumberFormat="1" applyFont="1" applyFill="1" applyBorder="1" applyAlignment="1" applyProtection="1">
      <alignment horizontal="center"/>
      <protection hidden="1"/>
    </xf>
    <xf numFmtId="166" fontId="14" fillId="4" borderId="42" xfId="2" applyNumberFormat="1" applyFont="1" applyFill="1" applyBorder="1" applyAlignment="1" applyProtection="1">
      <alignment horizontal="center"/>
      <protection hidden="1"/>
    </xf>
    <xf numFmtId="166" fontId="7" fillId="4" borderId="17" xfId="2" applyNumberFormat="1" applyFont="1" applyFill="1" applyBorder="1" applyAlignment="1" applyProtection="1">
      <alignment horizontal="center"/>
      <protection hidden="1"/>
    </xf>
    <xf numFmtId="166" fontId="7" fillId="4" borderId="42" xfId="2" applyNumberFormat="1" applyFont="1" applyFill="1" applyBorder="1" applyAlignment="1" applyProtection="1">
      <alignment horizontal="center"/>
      <protection hidden="1"/>
    </xf>
    <xf numFmtId="0" fontId="1" fillId="0" borderId="39" xfId="2" applyFont="1" applyFill="1" applyBorder="1" applyAlignment="1" applyProtection="1">
      <alignment horizontal="right"/>
      <protection locked="0" hidden="1"/>
    </xf>
    <xf numFmtId="166" fontId="11" fillId="5" borderId="40" xfId="1" applyNumberFormat="1" applyFont="1" applyFill="1" applyBorder="1" applyAlignment="1" applyProtection="1">
      <protection hidden="1"/>
    </xf>
    <xf numFmtId="166" fontId="11" fillId="5" borderId="17" xfId="1" applyNumberFormat="1" applyFont="1" applyFill="1" applyBorder="1" applyAlignment="1" applyProtection="1">
      <protection hidden="1"/>
    </xf>
    <xf numFmtId="166" fontId="11" fillId="5" borderId="13" xfId="1" applyNumberFormat="1" applyFont="1" applyFill="1" applyBorder="1" applyAlignment="1" applyProtection="1">
      <protection hidden="1"/>
    </xf>
    <xf numFmtId="166" fontId="11" fillId="5" borderId="41" xfId="1" applyNumberFormat="1" applyFont="1" applyFill="1" applyBorder="1" applyAlignment="1" applyProtection="1">
      <protection hidden="1"/>
    </xf>
    <xf numFmtId="0" fontId="1" fillId="0" borderId="39" xfId="2" applyFont="1" applyFill="1" applyBorder="1" applyAlignment="1" applyProtection="1">
      <alignment horizontal="center"/>
      <protection locked="0" hidden="1"/>
    </xf>
    <xf numFmtId="166" fontId="7" fillId="4" borderId="13" xfId="2" applyNumberFormat="1" applyFont="1" applyFill="1" applyBorder="1" applyAlignment="1" applyProtection="1">
      <alignment horizontal="center"/>
      <protection hidden="1"/>
    </xf>
    <xf numFmtId="166" fontId="7" fillId="4" borderId="41" xfId="2" applyNumberFormat="1" applyFont="1" applyFill="1" applyBorder="1" applyAlignment="1" applyProtection="1">
      <alignment horizontal="center"/>
      <protection hidden="1"/>
    </xf>
    <xf numFmtId="166" fontId="14" fillId="4" borderId="17" xfId="5" applyNumberFormat="1" applyFont="1" applyFill="1" applyBorder="1" applyAlignment="1" applyProtection="1">
      <alignment horizontal="center"/>
      <protection hidden="1"/>
    </xf>
    <xf numFmtId="166" fontId="14" fillId="4" borderId="42" xfId="5" applyNumberFormat="1" applyFont="1" applyFill="1" applyBorder="1" applyAlignment="1" applyProtection="1">
      <alignment horizontal="center"/>
      <protection hidden="1"/>
    </xf>
    <xf numFmtId="0" fontId="1" fillId="0" borderId="45" xfId="2" applyFont="1" applyFill="1" applyBorder="1" applyAlignment="1" applyProtection="1">
      <alignment horizontal="center"/>
      <protection locked="0" hidden="1"/>
    </xf>
    <xf numFmtId="166" fontId="7" fillId="4" borderId="46" xfId="5" applyNumberFormat="1" applyFont="1" applyFill="1" applyBorder="1" applyAlignment="1" applyProtection="1">
      <alignment horizontal="center"/>
      <protection hidden="1"/>
    </xf>
    <xf numFmtId="166" fontId="7" fillId="4" borderId="47" xfId="5" applyNumberFormat="1" applyFont="1" applyFill="1" applyBorder="1" applyAlignment="1" applyProtection="1">
      <alignment horizontal="center"/>
      <protection hidden="1"/>
    </xf>
    <xf numFmtId="166" fontId="7" fillId="4" borderId="49" xfId="5" applyNumberFormat="1" applyFont="1" applyFill="1" applyBorder="1" applyAlignment="1" applyProtection="1">
      <alignment horizontal="center"/>
      <protection hidden="1"/>
    </xf>
    <xf numFmtId="166" fontId="7" fillId="4" borderId="48" xfId="5" applyNumberFormat="1" applyFont="1" applyFill="1" applyBorder="1" applyAlignment="1" applyProtection="1">
      <alignment horizontal="center"/>
      <protection hidden="1"/>
    </xf>
    <xf numFmtId="0" fontId="17" fillId="0" borderId="0" xfId="2" applyFont="1" applyFill="1" applyBorder="1" applyAlignment="1" applyProtection="1">
      <alignment readingOrder="2"/>
    </xf>
    <xf numFmtId="0" fontId="17" fillId="0" borderId="0" xfId="2" applyFont="1" applyFill="1" applyBorder="1" applyAlignment="1" applyProtection="1">
      <alignment horizontal="right" readingOrder="2"/>
    </xf>
    <xf numFmtId="0" fontId="14" fillId="10" borderId="8" xfId="2" applyFont="1" applyFill="1" applyBorder="1" applyAlignment="1" applyProtection="1">
      <alignment horizontal="right"/>
    </xf>
    <xf numFmtId="0" fontId="17" fillId="0" borderId="0" xfId="2" applyFont="1" applyFill="1" applyBorder="1" applyAlignment="1" applyProtection="1">
      <alignment horizontal="center"/>
    </xf>
    <xf numFmtId="0" fontId="14" fillId="4" borderId="8" xfId="2" applyFont="1" applyFill="1" applyBorder="1" applyAlignment="1" applyProtection="1">
      <alignment horizontal="right"/>
    </xf>
    <xf numFmtId="0" fontId="14" fillId="10" borderId="8" xfId="2" applyFont="1" applyFill="1" applyBorder="1" applyAlignment="1" applyProtection="1"/>
    <xf numFmtId="49" fontId="7" fillId="3" borderId="66" xfId="2" applyNumberFormat="1" applyFont="1" applyFill="1" applyBorder="1" applyAlignment="1" applyProtection="1">
      <alignment horizontal="center" vertical="top" wrapText="1"/>
    </xf>
    <xf numFmtId="49" fontId="7" fillId="3" borderId="86" xfId="2" applyNumberFormat="1" applyFont="1" applyFill="1" applyBorder="1" applyAlignment="1" applyProtection="1">
      <alignment horizontal="center" vertical="top" wrapText="1"/>
    </xf>
    <xf numFmtId="49" fontId="7" fillId="3" borderId="87" xfId="2" applyNumberFormat="1" applyFont="1" applyFill="1" applyBorder="1" applyAlignment="1" applyProtection="1">
      <alignment horizontal="center" vertical="top" wrapText="1"/>
    </xf>
    <xf numFmtId="49" fontId="7" fillId="3" borderId="88" xfId="2" applyNumberFormat="1" applyFont="1" applyFill="1" applyBorder="1" applyAlignment="1" applyProtection="1">
      <alignment horizontal="center" vertical="top" wrapText="1"/>
    </xf>
    <xf numFmtId="166" fontId="11" fillId="5" borderId="78" xfId="1" applyNumberFormat="1" applyFont="1" applyFill="1" applyBorder="1" applyAlignment="1" applyProtection="1"/>
    <xf numFmtId="166" fontId="11" fillId="5" borderId="80" xfId="1" applyNumberFormat="1" applyFont="1" applyFill="1" applyBorder="1" applyAlignment="1" applyProtection="1"/>
    <xf numFmtId="166" fontId="11" fillId="5" borderId="79" xfId="1" applyNumberFormat="1" applyFont="1" applyFill="1" applyBorder="1" applyAlignment="1" applyProtection="1"/>
    <xf numFmtId="0" fontId="14" fillId="4" borderId="8" xfId="2" applyFont="1" applyFill="1" applyBorder="1" applyAlignment="1" applyProtection="1">
      <alignment horizontal="right"/>
    </xf>
    <xf numFmtId="0" fontId="14" fillId="4" borderId="54" xfId="2" applyFont="1" applyFill="1" applyBorder="1" applyAlignment="1" applyProtection="1">
      <alignment horizontal="right"/>
    </xf>
    <xf numFmtId="0" fontId="0" fillId="11" borderId="0" xfId="0" applyFill="1" applyProtection="1">
      <protection locked="0"/>
    </xf>
    <xf numFmtId="0" fontId="23"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4" fillId="4" borderId="71" xfId="0" applyFont="1" applyFill="1" applyBorder="1" applyAlignment="1" applyProtection="1">
      <alignment horizontal="center" wrapText="1" readingOrder="2"/>
      <protection locked="0"/>
    </xf>
    <xf numFmtId="0" fontId="24" fillId="4" borderId="89" xfId="0" applyFont="1" applyFill="1" applyBorder="1" applyAlignment="1" applyProtection="1">
      <alignment horizontal="center" wrapText="1" readingOrder="2"/>
      <protection locked="0"/>
    </xf>
    <xf numFmtId="0" fontId="17" fillId="12" borderId="90" xfId="0" applyFont="1" applyFill="1" applyBorder="1" applyAlignment="1" applyProtection="1">
      <alignment horizontal="center" vertical="center" readingOrder="1"/>
    </xf>
    <xf numFmtId="0" fontId="17" fillId="12" borderId="91" xfId="0" applyFont="1" applyFill="1" applyBorder="1" applyAlignment="1" applyProtection="1">
      <alignment horizontal="center" vertical="center" readingOrder="1"/>
    </xf>
    <xf numFmtId="0" fontId="17" fillId="12" borderId="92"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0" fillId="0" borderId="0" xfId="0"/>
    <xf numFmtId="0" fontId="22" fillId="13" borderId="0" xfId="6" applyFill="1" applyAlignment="1" applyProtection="1">
      <alignment horizontal="center"/>
    </xf>
    <xf numFmtId="0" fontId="0" fillId="10" borderId="93" xfId="0" applyFill="1" applyBorder="1" applyAlignment="1">
      <alignment horizontal="center"/>
    </xf>
    <xf numFmtId="0" fontId="0" fillId="10" borderId="94" xfId="0" applyFill="1" applyBorder="1" applyAlignment="1">
      <alignment horizontal="center"/>
    </xf>
    <xf numFmtId="0" fontId="0" fillId="10" borderId="95" xfId="0" applyFill="1" applyBorder="1" applyAlignment="1">
      <alignment horizontal="center"/>
    </xf>
    <xf numFmtId="0" fontId="0" fillId="10" borderId="96" xfId="0" applyFill="1" applyBorder="1" applyAlignment="1">
      <alignment horizontal="center"/>
    </xf>
    <xf numFmtId="0" fontId="0" fillId="10" borderId="97" xfId="0" applyFill="1" applyBorder="1" applyAlignment="1">
      <alignment horizontal="center"/>
    </xf>
    <xf numFmtId="0" fontId="0" fillId="10" borderId="98" xfId="0" applyFill="1" applyBorder="1" applyAlignment="1">
      <alignment horizontal="center"/>
    </xf>
    <xf numFmtId="0" fontId="7" fillId="3" borderId="114" xfId="2" applyFont="1" applyFill="1" applyBorder="1" applyAlignment="1" applyProtection="1">
      <alignment horizontal="center" vertical="top" wrapText="1"/>
    </xf>
    <xf numFmtId="0" fontId="7" fillId="3" borderId="73" xfId="2" applyFont="1" applyFill="1" applyBorder="1" applyAlignment="1" applyProtection="1">
      <alignment horizontal="center" vertical="top" wrapText="1"/>
    </xf>
    <xf numFmtId="0" fontId="7" fillId="3" borderId="38" xfId="2" applyFont="1" applyFill="1" applyBorder="1" applyAlignment="1" applyProtection="1">
      <alignment horizontal="center" vertical="top" wrapText="1"/>
    </xf>
    <xf numFmtId="0" fontId="7" fillId="3" borderId="115" xfId="2" applyFont="1" applyFill="1" applyBorder="1" applyAlignment="1" applyProtection="1">
      <alignment horizontal="center" vertical="top" wrapText="1"/>
    </xf>
    <xf numFmtId="0" fontId="7" fillId="3" borderId="76" xfId="2" applyFont="1" applyFill="1" applyBorder="1" applyAlignment="1" applyProtection="1">
      <alignment horizontal="center" vertical="top" wrapText="1"/>
    </xf>
    <xf numFmtId="0" fontId="7" fillId="3" borderId="77" xfId="2" applyFont="1" applyFill="1" applyBorder="1" applyAlignment="1" applyProtection="1">
      <alignment horizontal="center" vertical="top" wrapText="1"/>
    </xf>
    <xf numFmtId="0" fontId="7" fillId="3" borderId="7" xfId="2" applyFont="1" applyFill="1" applyBorder="1" applyAlignment="1" applyProtection="1">
      <alignment horizontal="center" vertical="top" wrapText="1"/>
    </xf>
    <xf numFmtId="0" fontId="7" fillId="3" borderId="9" xfId="2" applyFont="1" applyFill="1" applyBorder="1" applyAlignment="1" applyProtection="1">
      <alignment horizontal="center" vertical="top" wrapText="1"/>
    </xf>
    <xf numFmtId="0" fontId="7" fillId="3" borderId="108" xfId="2" applyFont="1" applyFill="1" applyBorder="1" applyAlignment="1" applyProtection="1">
      <alignment horizontal="center" vertical="center" wrapText="1"/>
    </xf>
    <xf numFmtId="0" fontId="7" fillId="3" borderId="109" xfId="2" applyFont="1" applyFill="1" applyBorder="1" applyAlignment="1" applyProtection="1">
      <alignment horizontal="center" vertical="center" wrapText="1"/>
    </xf>
    <xf numFmtId="0" fontId="7" fillId="3" borderId="110"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12" xfId="2" applyFont="1" applyFill="1" applyBorder="1" applyAlignment="1" applyProtection="1">
      <alignment horizontal="center" vertical="center" wrapText="1"/>
    </xf>
    <xf numFmtId="0" fontId="7" fillId="3" borderId="113" xfId="2" applyFont="1" applyFill="1" applyBorder="1" applyAlignment="1" applyProtection="1">
      <alignment horizontal="center" vertical="center" wrapText="1"/>
    </xf>
    <xf numFmtId="0" fontId="7" fillId="3" borderId="54" xfId="2" applyFont="1" applyFill="1" applyBorder="1" applyAlignment="1" applyProtection="1">
      <alignment horizontal="center" vertical="top" wrapText="1"/>
    </xf>
    <xf numFmtId="0" fontId="7" fillId="3" borderId="43" xfId="2" applyFont="1" applyFill="1" applyBorder="1" applyAlignment="1" applyProtection="1">
      <alignment horizontal="center" vertical="top" wrapText="1"/>
    </xf>
    <xf numFmtId="0" fontId="8" fillId="3" borderId="5" xfId="2" applyFont="1" applyFill="1" applyBorder="1" applyAlignment="1" applyProtection="1">
      <alignment horizontal="center" vertical="center"/>
    </xf>
    <xf numFmtId="0" fontId="9" fillId="3" borderId="9" xfId="2" applyFont="1" applyFill="1" applyBorder="1" applyAlignment="1" applyProtection="1">
      <alignment horizontal="center" vertical="center"/>
    </xf>
    <xf numFmtId="0" fontId="7" fillId="3" borderId="102" xfId="2" applyFont="1" applyFill="1" applyBorder="1" applyAlignment="1" applyProtection="1">
      <alignment horizontal="center" vertical="top" wrapText="1"/>
    </xf>
    <xf numFmtId="0" fontId="7" fillId="3" borderId="103" xfId="2" applyFont="1" applyFill="1" applyBorder="1" applyAlignment="1" applyProtection="1">
      <alignment horizontal="center" vertical="top" wrapText="1"/>
    </xf>
    <xf numFmtId="0" fontId="8" fillId="3" borderId="93" xfId="2" applyFont="1" applyFill="1" applyBorder="1" applyAlignment="1" applyProtection="1">
      <alignment horizontal="center" vertical="center"/>
    </xf>
    <xf numFmtId="0" fontId="8" fillId="3" borderId="104"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95"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5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6" fillId="14" borderId="107" xfId="2" applyFont="1" applyFill="1" applyBorder="1" applyAlignment="1" applyProtection="1">
      <alignment horizontal="center" vertical="center"/>
    </xf>
    <xf numFmtId="0" fontId="16" fillId="14" borderId="79" xfId="2" applyFont="1" applyFill="1" applyBorder="1" applyAlignment="1" applyProtection="1">
      <alignment horizontal="center" vertical="center"/>
    </xf>
    <xf numFmtId="0" fontId="16" fillId="14" borderId="80" xfId="2" applyFont="1" applyFill="1" applyBorder="1" applyAlignment="1" applyProtection="1">
      <alignment horizontal="center" vertical="center"/>
    </xf>
    <xf numFmtId="0" fontId="16" fillId="14" borderId="52" xfId="2" applyFont="1" applyFill="1" applyBorder="1" applyAlignment="1" applyProtection="1">
      <alignment horizontal="center" vertical="center"/>
    </xf>
    <xf numFmtId="0" fontId="16" fillId="14" borderId="99" xfId="2" applyFont="1" applyFill="1" applyBorder="1" applyAlignment="1" applyProtection="1">
      <alignment horizontal="center" vertical="center"/>
    </xf>
    <xf numFmtId="0" fontId="16" fillId="14" borderId="81" xfId="2" applyFont="1" applyFill="1" applyBorder="1" applyAlignment="1" applyProtection="1">
      <alignment horizontal="center" vertical="center"/>
    </xf>
    <xf numFmtId="0" fontId="16" fillId="14" borderId="82"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74" xfId="2" applyFont="1" applyFill="1" applyBorder="1" applyAlignment="1" applyProtection="1">
      <alignment horizontal="center" vertical="center"/>
    </xf>
    <xf numFmtId="0" fontId="16" fillId="3" borderId="19"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4" fillId="10" borderId="8" xfId="2" applyFont="1" applyFill="1" applyBorder="1" applyAlignment="1" applyProtection="1">
      <alignment horizontal="right"/>
    </xf>
    <xf numFmtId="0" fontId="14" fillId="10" borderId="54" xfId="2" applyFont="1" applyFill="1" applyBorder="1" applyAlignment="1" applyProtection="1">
      <alignment horizontal="right"/>
    </xf>
    <xf numFmtId="0" fontId="14" fillId="10" borderId="42" xfId="2" applyFont="1" applyFill="1" applyBorder="1" applyAlignment="1" applyProtection="1">
      <alignment horizontal="right"/>
    </xf>
    <xf numFmtId="0" fontId="8" fillId="3" borderId="94"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116"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1" fillId="0" borderId="0"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 fillId="0" borderId="0" xfId="2" applyFill="1" applyBorder="1" applyAlignment="1" applyProtection="1">
      <alignment horizontal="center"/>
    </xf>
    <xf numFmtId="0" fontId="18" fillId="0" borderId="0" xfId="2" applyFont="1" applyFill="1" applyBorder="1" applyAlignment="1" applyProtection="1">
      <alignment horizontal="center"/>
    </xf>
    <xf numFmtId="0" fontId="7" fillId="3" borderId="5" xfId="2" applyFont="1" applyFill="1" applyBorder="1" applyAlignment="1" applyProtection="1">
      <alignment horizontal="center" vertical="top" wrapText="1"/>
    </xf>
    <xf numFmtId="0" fontId="16" fillId="3" borderId="119" xfId="2" applyFont="1" applyFill="1" applyBorder="1" applyAlignment="1" applyProtection="1">
      <alignment horizontal="center" vertical="center"/>
    </xf>
    <xf numFmtId="0" fontId="16" fillId="3" borderId="120" xfId="2" applyFont="1" applyFill="1" applyBorder="1" applyAlignment="1" applyProtection="1">
      <alignment horizontal="center" vertical="center"/>
    </xf>
    <xf numFmtId="0" fontId="16" fillId="3" borderId="121" xfId="2" applyFont="1" applyFill="1" applyBorder="1" applyAlignment="1" applyProtection="1">
      <alignment horizontal="center" vertical="center"/>
    </xf>
    <xf numFmtId="0" fontId="8" fillId="3" borderId="117"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8" xfId="2" applyFont="1" applyFill="1" applyBorder="1" applyAlignment="1" applyProtection="1">
      <alignment horizontal="center" vertical="center"/>
    </xf>
    <xf numFmtId="0" fontId="7" fillId="3" borderId="122" xfId="2" applyFont="1" applyFill="1" applyBorder="1" applyAlignment="1" applyProtection="1">
      <alignment horizontal="center" vertical="top" wrapText="1"/>
    </xf>
    <xf numFmtId="0" fontId="7" fillId="3" borderId="123" xfId="2" applyFont="1" applyFill="1" applyBorder="1" applyAlignment="1" applyProtection="1">
      <alignment horizontal="center" vertical="center" wrapText="1"/>
    </xf>
    <xf numFmtId="0" fontId="7" fillId="3" borderId="8" xfId="2" applyFont="1" applyFill="1" applyBorder="1" applyAlignment="1" applyProtection="1">
      <alignment horizontal="center" vertical="top" wrapText="1"/>
    </xf>
    <xf numFmtId="0" fontId="9" fillId="4" borderId="67" xfId="2" applyFont="1" applyFill="1" applyBorder="1" applyAlignment="1" applyProtection="1">
      <alignment horizontal="right"/>
    </xf>
    <xf numFmtId="0" fontId="9" fillId="4" borderId="81" xfId="2" applyFont="1" applyFill="1" applyBorder="1" applyAlignment="1" applyProtection="1">
      <alignment horizontal="right"/>
    </xf>
    <xf numFmtId="0" fontId="14" fillId="4" borderId="15"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16" xfId="2" applyFont="1" applyFill="1" applyBorder="1" applyAlignment="1" applyProtection="1">
      <alignment horizontal="right"/>
    </xf>
    <xf numFmtId="0" fontId="14" fillId="4" borderId="8" xfId="2" applyFont="1" applyFill="1" applyBorder="1" applyAlignment="1" applyProtection="1">
      <alignment horizontal="right"/>
    </xf>
    <xf numFmtId="0" fontId="14" fillId="4" borderId="54" xfId="2" applyFont="1" applyFill="1" applyBorder="1" applyAlignment="1" applyProtection="1">
      <alignment horizontal="right"/>
    </xf>
    <xf numFmtId="0" fontId="9" fillId="4" borderId="15"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16" xfId="2" applyFont="1" applyFill="1" applyBorder="1" applyAlignment="1" applyProtection="1">
      <alignment horizontal="right"/>
    </xf>
    <xf numFmtId="0" fontId="14" fillId="4" borderId="42" xfId="2" applyFont="1" applyFill="1" applyBorder="1" applyAlignment="1" applyProtection="1">
      <alignment horizontal="right"/>
    </xf>
    <xf numFmtId="0" fontId="14" fillId="4" borderId="124" xfId="2" applyFont="1" applyFill="1" applyBorder="1" applyAlignment="1" applyProtection="1">
      <alignment horizontal="right"/>
    </xf>
    <xf numFmtId="0" fontId="14" fillId="4" borderId="49" xfId="2" applyFont="1" applyFill="1" applyBorder="1" applyAlignment="1" applyProtection="1">
      <alignment horizontal="right"/>
    </xf>
    <xf numFmtId="0" fontId="14" fillId="4" borderId="125" xfId="2" applyFont="1" applyFill="1" applyBorder="1" applyAlignment="1" applyProtection="1">
      <alignment horizontal="right"/>
    </xf>
    <xf numFmtId="0" fontId="9" fillId="4" borderId="8" xfId="2" applyFont="1" applyFill="1" applyBorder="1" applyAlignment="1" applyProtection="1">
      <alignment horizontal="right"/>
    </xf>
    <xf numFmtId="0" fontId="9" fillId="4" borderId="54" xfId="2" applyFont="1" applyFill="1" applyBorder="1" applyAlignment="1" applyProtection="1">
      <alignment horizontal="right"/>
    </xf>
    <xf numFmtId="0" fontId="8" fillId="3" borderId="5" xfId="2" applyFont="1" applyFill="1" applyBorder="1" applyAlignment="1" applyProtection="1">
      <alignment horizontal="center" vertical="center" wrapText="1"/>
    </xf>
    <xf numFmtId="0" fontId="8" fillId="3" borderId="7" xfId="2" applyFont="1" applyFill="1" applyBorder="1" applyAlignment="1" applyProtection="1">
      <alignment horizontal="center" vertical="center" wrapText="1"/>
    </xf>
    <xf numFmtId="0" fontId="8" fillId="3" borderId="9" xfId="2" applyFont="1" applyFill="1" applyBorder="1" applyAlignment="1" applyProtection="1">
      <alignment horizontal="center" vertical="center" wrapText="1"/>
    </xf>
    <xf numFmtId="0" fontId="7" fillId="3" borderId="126" xfId="2" applyFont="1" applyFill="1" applyBorder="1" applyAlignment="1" applyProtection="1">
      <alignment horizontal="center" vertical="top" wrapText="1"/>
    </xf>
    <xf numFmtId="0" fontId="7" fillId="3" borderId="25" xfId="2" applyFont="1" applyFill="1" applyBorder="1" applyAlignment="1" applyProtection="1">
      <alignment horizontal="center" vertical="top" wrapText="1"/>
    </xf>
    <xf numFmtId="0" fontId="7" fillId="3" borderId="64" xfId="2" applyFont="1" applyFill="1" applyBorder="1" applyAlignment="1" applyProtection="1">
      <alignment horizontal="center" vertical="top" wrapText="1"/>
    </xf>
    <xf numFmtId="0" fontId="7" fillId="3" borderId="26"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68" xfId="2" applyFont="1" applyFill="1" applyBorder="1" applyAlignment="1" applyProtection="1">
      <alignment horizontal="right"/>
      <protection locked="0"/>
    </xf>
    <xf numFmtId="0" fontId="14" fillId="4" borderId="83" xfId="2" applyFont="1" applyFill="1" applyBorder="1" applyAlignment="1" applyProtection="1">
      <alignment horizontal="right"/>
      <protection locked="0"/>
    </xf>
    <xf numFmtId="0" fontId="14" fillId="4" borderId="84" xfId="2" applyFont="1" applyFill="1" applyBorder="1" applyAlignment="1" applyProtection="1">
      <alignment horizontal="right"/>
      <protection locked="0"/>
    </xf>
    <xf numFmtId="0" fontId="16" fillId="3" borderId="90" xfId="2" applyFont="1" applyFill="1" applyBorder="1" applyAlignment="1" applyProtection="1">
      <alignment horizontal="center" vertical="center"/>
      <protection locked="0"/>
    </xf>
    <xf numFmtId="0" fontId="16" fillId="3" borderId="91" xfId="2" applyFont="1" applyFill="1" applyBorder="1" applyAlignment="1" applyProtection="1">
      <alignment horizontal="center" vertical="center"/>
      <protection locked="0"/>
    </xf>
    <xf numFmtId="0" fontId="16" fillId="3" borderId="92" xfId="2" applyFont="1" applyFill="1" applyBorder="1" applyAlignment="1" applyProtection="1">
      <alignment horizontal="center" vertical="center"/>
      <protection locked="0"/>
    </xf>
    <xf numFmtId="0" fontId="14" fillId="4" borderId="8" xfId="2" applyFont="1" applyFill="1" applyBorder="1" applyAlignment="1" applyProtection="1">
      <alignment horizontal="right"/>
      <protection locked="0"/>
    </xf>
    <xf numFmtId="0" fontId="14" fillId="4" borderId="54" xfId="2" applyFont="1" applyFill="1" applyBorder="1" applyAlignment="1" applyProtection="1">
      <alignment horizontal="right"/>
      <protection locked="0"/>
    </xf>
    <xf numFmtId="0" fontId="14" fillId="4" borderId="42" xfId="2" applyFont="1" applyFill="1" applyBorder="1" applyAlignment="1" applyProtection="1">
      <alignment horizontal="right"/>
      <protection locked="0"/>
    </xf>
    <xf numFmtId="0" fontId="9" fillId="4" borderId="8" xfId="2" applyFont="1" applyFill="1" applyBorder="1" applyAlignment="1" applyProtection="1">
      <alignment horizontal="right"/>
      <protection locked="0"/>
    </xf>
    <xf numFmtId="0" fontId="9" fillId="4" borderId="54" xfId="2" applyFont="1" applyFill="1" applyBorder="1" applyAlignment="1" applyProtection="1">
      <alignment horizontal="right"/>
      <protection locked="0"/>
    </xf>
    <xf numFmtId="0" fontId="9" fillId="4" borderId="42" xfId="2" applyFont="1" applyFill="1" applyBorder="1" applyAlignment="1" applyProtection="1">
      <alignment horizontal="right"/>
      <protection locked="0"/>
    </xf>
    <xf numFmtId="0" fontId="12" fillId="4" borderId="8" xfId="3" applyNumberFormat="1" applyFont="1" applyFill="1" applyBorder="1" applyAlignment="1" applyProtection="1">
      <alignment horizontal="right" wrapText="1" readingOrder="2"/>
    </xf>
    <xf numFmtId="0" fontId="12" fillId="4" borderId="54" xfId="3" applyNumberFormat="1" applyFont="1" applyFill="1" applyBorder="1" applyAlignment="1" applyProtection="1">
      <alignment horizontal="right" wrapText="1" readingOrder="2"/>
    </xf>
    <xf numFmtId="0" fontId="12" fillId="4" borderId="42" xfId="3" applyNumberFormat="1" applyFont="1" applyFill="1" applyBorder="1" applyAlignment="1" applyProtection="1">
      <alignment horizontal="right" wrapText="1" readingOrder="2"/>
    </xf>
    <xf numFmtId="0" fontId="12" fillId="10" borderId="8" xfId="3" applyNumberFormat="1" applyFont="1" applyFill="1" applyBorder="1" applyAlignment="1" applyProtection="1">
      <alignment horizontal="right" wrapText="1" readingOrder="2"/>
    </xf>
    <xf numFmtId="0" fontId="12" fillId="10" borderId="54" xfId="3" applyNumberFormat="1" applyFont="1" applyFill="1" applyBorder="1" applyAlignment="1" applyProtection="1">
      <alignment horizontal="right" wrapText="1" readingOrder="2"/>
    </xf>
    <xf numFmtId="0" fontId="12" fillId="10" borderId="42" xfId="3" applyNumberFormat="1" applyFont="1" applyFill="1" applyBorder="1" applyAlignment="1" applyProtection="1">
      <alignment horizontal="right" wrapText="1" readingOrder="2"/>
    </xf>
    <xf numFmtId="0" fontId="16" fillId="3" borderId="119" xfId="2" applyFont="1" applyFill="1" applyBorder="1" applyAlignment="1" applyProtection="1">
      <alignment horizontal="center" vertical="center"/>
      <protection locked="0" hidden="1"/>
    </xf>
    <xf numFmtId="0" fontId="16" fillId="3" borderId="120" xfId="2" applyFont="1" applyFill="1" applyBorder="1" applyAlignment="1" applyProtection="1">
      <alignment horizontal="center" vertical="center"/>
      <protection locked="0" hidden="1"/>
    </xf>
    <xf numFmtId="0" fontId="16" fillId="3" borderId="121" xfId="2" applyFont="1" applyFill="1" applyBorder="1" applyAlignment="1" applyProtection="1">
      <alignment horizontal="center" vertical="center"/>
      <protection locked="0" hidden="1"/>
    </xf>
    <xf numFmtId="0" fontId="7" fillId="3" borderId="75" xfId="2" applyFont="1" applyFill="1" applyBorder="1" applyAlignment="1" applyProtection="1">
      <alignment horizontal="center" vertical="top" wrapText="1"/>
      <protection locked="0"/>
    </xf>
    <xf numFmtId="0" fontId="7" fillId="3" borderId="76" xfId="2" applyFont="1" applyFill="1" applyBorder="1" applyAlignment="1" applyProtection="1">
      <alignment horizontal="center" vertical="top" wrapText="1"/>
      <protection locked="0"/>
    </xf>
    <xf numFmtId="0" fontId="7" fillId="3" borderId="77" xfId="2" applyFont="1" applyFill="1" applyBorder="1" applyAlignment="1" applyProtection="1">
      <alignment horizontal="center" vertical="top" wrapText="1"/>
      <protection locked="0"/>
    </xf>
    <xf numFmtId="0" fontId="7" fillId="3" borderId="114" xfId="2" applyFont="1" applyFill="1" applyBorder="1" applyAlignment="1" applyProtection="1">
      <alignment horizontal="center" vertical="top" wrapText="1"/>
      <protection locked="0"/>
    </xf>
    <xf numFmtId="0" fontId="7" fillId="3" borderId="73" xfId="2" applyFont="1" applyFill="1" applyBorder="1" applyAlignment="1" applyProtection="1">
      <alignment horizontal="center" vertical="top" wrapText="1"/>
      <protection locked="0"/>
    </xf>
    <xf numFmtId="0" fontId="7" fillId="3" borderId="38" xfId="2" applyFont="1" applyFill="1" applyBorder="1" applyAlignment="1" applyProtection="1">
      <alignment horizontal="center" vertical="top" wrapText="1"/>
      <protection locked="0"/>
    </xf>
    <xf numFmtId="0" fontId="7" fillId="3" borderId="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43" xfId="2" applyFont="1" applyFill="1" applyBorder="1" applyAlignment="1" applyProtection="1">
      <alignment horizontal="center" vertical="top" wrapText="1"/>
      <protection locked="0"/>
    </xf>
    <xf numFmtId="0" fontId="12" fillId="10" borderId="8" xfId="3" applyNumberFormat="1" applyFont="1" applyFill="1" applyBorder="1" applyAlignment="1" applyProtection="1">
      <alignment horizontal="right" wrapText="1" readingOrder="2"/>
      <protection hidden="1"/>
    </xf>
    <xf numFmtId="0" fontId="12" fillId="10" borderId="54" xfId="3" applyNumberFormat="1" applyFont="1" applyFill="1" applyBorder="1" applyAlignment="1" applyProtection="1">
      <alignment horizontal="right" wrapText="1" readingOrder="2"/>
      <protection hidden="1"/>
    </xf>
    <xf numFmtId="0" fontId="12" fillId="10" borderId="42" xfId="3" applyNumberFormat="1" applyFont="1" applyFill="1" applyBorder="1" applyAlignment="1" applyProtection="1">
      <alignment horizontal="right" wrapText="1" readingOrder="2"/>
      <protection hidden="1"/>
    </xf>
    <xf numFmtId="0" fontId="8" fillId="3" borderId="5" xfId="2" applyFont="1" applyFill="1" applyBorder="1" applyAlignment="1" applyProtection="1">
      <alignment horizontal="center" vertical="center"/>
      <protection locked="0"/>
    </xf>
    <xf numFmtId="0" fontId="9" fillId="3" borderId="127" xfId="2" applyFont="1" applyFill="1" applyBorder="1" applyAlignment="1" applyProtection="1">
      <alignment horizontal="center" vertical="center"/>
      <protection locked="0"/>
    </xf>
    <xf numFmtId="0" fontId="7" fillId="3" borderId="128" xfId="2" applyFont="1" applyFill="1" applyBorder="1" applyAlignment="1" applyProtection="1">
      <alignment horizontal="center" vertical="top" wrapText="1"/>
      <protection locked="0"/>
    </xf>
    <xf numFmtId="0" fontId="7" fillId="3" borderId="29" xfId="2" applyFont="1" applyFill="1" applyBorder="1" applyAlignment="1" applyProtection="1">
      <alignment horizontal="center" vertical="top" wrapText="1"/>
      <protection locked="0"/>
    </xf>
    <xf numFmtId="0" fontId="7" fillId="3" borderId="129" xfId="2" applyFont="1" applyFill="1" applyBorder="1" applyAlignment="1" applyProtection="1">
      <alignment horizontal="center" vertical="top" wrapText="1"/>
      <protection locked="0"/>
    </xf>
    <xf numFmtId="0" fontId="7" fillId="3" borderId="72" xfId="2" applyFont="1" applyFill="1" applyBorder="1" applyAlignment="1" applyProtection="1">
      <alignment horizontal="center" vertical="top" wrapText="1"/>
      <protection locked="0"/>
    </xf>
    <xf numFmtId="0" fontId="8" fillId="3" borderId="117"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95"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116" xfId="2" applyFont="1" applyFill="1" applyBorder="1" applyAlignment="1" applyProtection="1">
      <alignment horizontal="center" vertical="center"/>
      <protection locked="0" hidden="1"/>
    </xf>
    <xf numFmtId="0" fontId="8" fillId="3" borderId="118" xfId="2" applyFont="1" applyFill="1" applyBorder="1" applyAlignment="1" applyProtection="1">
      <alignment horizontal="center" vertical="center"/>
      <protection locked="0" hidden="1"/>
    </xf>
    <xf numFmtId="0" fontId="8" fillId="3" borderId="97"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117"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95"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116" xfId="2" applyFont="1" applyFill="1" applyBorder="1" applyAlignment="1" applyProtection="1">
      <alignment horizontal="center" vertical="center"/>
      <protection locked="0"/>
    </xf>
    <xf numFmtId="0" fontId="8" fillId="3" borderId="118" xfId="2" applyFont="1" applyFill="1" applyBorder="1" applyAlignment="1" applyProtection="1">
      <alignment horizontal="center" vertical="center"/>
      <protection locked="0"/>
    </xf>
    <xf numFmtId="0" fontId="8" fillId="3" borderId="97"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9" fillId="4" borderId="67" xfId="2" applyFont="1" applyFill="1" applyBorder="1" applyAlignment="1" applyProtection="1">
      <alignment horizontal="right"/>
      <protection locked="0"/>
    </xf>
    <xf numFmtId="0" fontId="9" fillId="4" borderId="81" xfId="2" applyFont="1" applyFill="1" applyBorder="1" applyAlignment="1" applyProtection="1">
      <alignment horizontal="right"/>
      <protection locked="0"/>
    </xf>
    <xf numFmtId="0" fontId="9" fillId="4" borderId="82" xfId="2" applyFont="1" applyFill="1" applyBorder="1" applyAlignment="1" applyProtection="1">
      <alignment horizontal="right"/>
      <protection locked="0"/>
    </xf>
    <xf numFmtId="0" fontId="12" fillId="4" borderId="8" xfId="3" applyNumberFormat="1" applyFont="1" applyFill="1" applyBorder="1" applyAlignment="1" applyProtection="1">
      <alignment horizontal="right" wrapText="1" readingOrder="2"/>
      <protection hidden="1"/>
    </xf>
    <xf numFmtId="0" fontId="12" fillId="4" borderId="54" xfId="3" applyNumberFormat="1" applyFont="1" applyFill="1" applyBorder="1" applyAlignment="1" applyProtection="1">
      <alignment horizontal="right" wrapText="1" readingOrder="2"/>
      <protection hidden="1"/>
    </xf>
    <xf numFmtId="0" fontId="12" fillId="4" borderId="42" xfId="3" applyNumberFormat="1" applyFont="1" applyFill="1" applyBorder="1" applyAlignment="1" applyProtection="1">
      <alignment horizontal="right" wrapText="1" readingOrder="2"/>
      <protection hidden="1"/>
    </xf>
    <xf numFmtId="0" fontId="9" fillId="4" borderId="67" xfId="2" applyFont="1" applyFill="1" applyBorder="1" applyAlignment="1" applyProtection="1">
      <alignment horizontal="right"/>
      <protection locked="0" hidden="1"/>
    </xf>
    <xf numFmtId="0" fontId="9" fillId="4" borderId="81" xfId="2" applyFont="1" applyFill="1" applyBorder="1" applyAlignment="1" applyProtection="1">
      <alignment horizontal="right"/>
      <protection locked="0" hidden="1"/>
    </xf>
    <xf numFmtId="0" fontId="9" fillId="4" borderId="82" xfId="2" applyFont="1" applyFill="1" applyBorder="1" applyAlignment="1" applyProtection="1">
      <alignment horizontal="right"/>
      <protection locked="0" hidden="1"/>
    </xf>
    <xf numFmtId="0" fontId="14" fillId="4" borderId="8" xfId="2" applyFont="1" applyFill="1" applyBorder="1" applyAlignment="1" applyProtection="1">
      <alignment horizontal="right"/>
      <protection locked="0" hidden="1"/>
    </xf>
    <xf numFmtId="0" fontId="14" fillId="4" borderId="54" xfId="2" applyFont="1" applyFill="1" applyBorder="1" applyAlignment="1" applyProtection="1">
      <alignment horizontal="right"/>
      <protection locked="0" hidden="1"/>
    </xf>
    <xf numFmtId="0" fontId="14" fillId="4" borderId="42" xfId="2" applyFont="1" applyFill="1" applyBorder="1" applyAlignment="1" applyProtection="1">
      <alignment horizontal="right"/>
      <protection locked="0" hidden="1"/>
    </xf>
    <xf numFmtId="0" fontId="14" fillId="4" borderId="68" xfId="2" applyFont="1" applyFill="1" applyBorder="1" applyAlignment="1" applyProtection="1">
      <alignment horizontal="right"/>
      <protection locked="0" hidden="1"/>
    </xf>
    <xf numFmtId="0" fontId="14" fillId="4" borderId="83" xfId="2" applyFont="1" applyFill="1" applyBorder="1" applyAlignment="1" applyProtection="1">
      <alignment horizontal="right"/>
      <protection locked="0" hidden="1"/>
    </xf>
    <xf numFmtId="0" fontId="14" fillId="4" borderId="84" xfId="2" applyFont="1" applyFill="1" applyBorder="1" applyAlignment="1" applyProtection="1">
      <alignment horizontal="right"/>
      <protection locked="0" hidden="1"/>
    </xf>
    <xf numFmtId="0" fontId="9" fillId="4" borderId="8" xfId="2" applyFont="1" applyFill="1" applyBorder="1" applyAlignment="1" applyProtection="1">
      <alignment horizontal="right"/>
      <protection locked="0" hidden="1"/>
    </xf>
    <xf numFmtId="0" fontId="9" fillId="4" borderId="54" xfId="2" applyFont="1" applyFill="1" applyBorder="1" applyAlignment="1" applyProtection="1">
      <alignment horizontal="right"/>
      <protection locked="0" hidden="1"/>
    </xf>
    <xf numFmtId="0" fontId="9" fillId="4" borderId="42" xfId="2" applyFont="1" applyFill="1" applyBorder="1" applyAlignment="1" applyProtection="1">
      <alignment horizontal="right"/>
      <protection locked="0" hidden="1"/>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s>
</file>

<file path=xl/ctrlProps/ctrlProp1.xml><?xml version="1.0" encoding="utf-8"?>
<formControlPr xmlns="http://schemas.microsoft.com/office/spreadsheetml/2009/9/main" objectType="Drop" dropStyle="combo" dx="15"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12</xdr:row>
          <xdr:rowOff>0</xdr:rowOff>
        </xdr:from>
        <xdr:to>
          <xdr:col>2</xdr:col>
          <xdr:colOff>161925</xdr:colOff>
          <xdr:row>13</xdr:row>
          <xdr:rowOff>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495</v>
      </c>
      <c r="D5" s="378"/>
      <c r="E5" s="378"/>
      <c r="F5" s="378"/>
      <c r="G5" s="378"/>
      <c r="H5" s="378"/>
      <c r="I5" s="378"/>
      <c r="J5" s="378"/>
      <c r="K5" s="378"/>
      <c r="L5" s="378"/>
      <c r="M5" s="378"/>
      <c r="N5" s="378"/>
    </row>
    <row r="6" spans="2:14" ht="15" customHeight="1" x14ac:dyDescent="0.2">
      <c r="B6" s="3"/>
      <c r="C6" s="378" t="s">
        <v>526</v>
      </c>
      <c r="D6" s="378"/>
      <c r="E6" s="378"/>
      <c r="F6" s="378"/>
      <c r="G6" s="378"/>
      <c r="H6" s="378"/>
      <c r="I6" s="378"/>
      <c r="J6" s="378"/>
      <c r="K6" s="378"/>
      <c r="L6" s="378"/>
      <c r="M6" s="378"/>
      <c r="N6" s="378"/>
    </row>
    <row r="7" spans="2:14" ht="18.75" customHeight="1" x14ac:dyDescent="0.2">
      <c r="B7" s="3" t="s">
        <v>6</v>
      </c>
      <c r="C7" s="378" t="s">
        <v>457</v>
      </c>
      <c r="D7" s="378"/>
      <c r="E7" s="378"/>
      <c r="F7" s="378"/>
      <c r="G7" s="378"/>
      <c r="H7" s="378"/>
      <c r="I7" s="378"/>
      <c r="J7" s="378"/>
      <c r="K7" s="378"/>
      <c r="L7" s="378"/>
      <c r="M7" s="378"/>
      <c r="N7" s="378"/>
    </row>
    <row r="8" spans="2:14" ht="15" customHeight="1" x14ac:dyDescent="0.2">
      <c r="B8" s="3" t="s">
        <v>7</v>
      </c>
      <c r="C8" s="378" t="s">
        <v>458</v>
      </c>
      <c r="D8" s="378"/>
      <c r="E8" s="378"/>
      <c r="F8" s="378"/>
      <c r="G8" s="378"/>
      <c r="H8" s="378"/>
      <c r="I8" s="378"/>
      <c r="J8" s="378"/>
      <c r="K8" s="378"/>
      <c r="L8" s="378"/>
      <c r="M8" s="378"/>
      <c r="N8" s="378"/>
    </row>
    <row r="9" spans="2:14" ht="15" customHeight="1" x14ac:dyDescent="0.2">
      <c r="B9" s="3" t="s">
        <v>8</v>
      </c>
      <c r="C9" s="378" t="s">
        <v>459</v>
      </c>
      <c r="D9" s="378"/>
      <c r="E9" s="378"/>
      <c r="F9" s="378"/>
      <c r="G9" s="378"/>
      <c r="H9" s="378"/>
      <c r="I9" s="378"/>
      <c r="J9" s="378"/>
      <c r="K9" s="378"/>
      <c r="L9" s="378"/>
      <c r="M9" s="378"/>
      <c r="N9" s="378"/>
    </row>
    <row r="10" spans="2:14" ht="15" customHeight="1" x14ac:dyDescent="0.2">
      <c r="B10" s="3" t="s">
        <v>9</v>
      </c>
      <c r="C10" s="378" t="s">
        <v>461</v>
      </c>
      <c r="D10" s="378"/>
      <c r="E10" s="378"/>
      <c r="F10" s="378"/>
      <c r="G10" s="378"/>
      <c r="H10" s="378"/>
      <c r="I10" s="378"/>
      <c r="J10" s="378"/>
      <c r="K10" s="378"/>
      <c r="L10" s="378"/>
      <c r="M10" s="378"/>
      <c r="N10" s="378"/>
    </row>
    <row r="11" spans="2:14" ht="15" customHeight="1" x14ac:dyDescent="0.2">
      <c r="B11" s="3" t="s">
        <v>10</v>
      </c>
      <c r="C11" s="378" t="s">
        <v>462</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446</v>
      </c>
      <c r="D14" s="378"/>
      <c r="E14" s="378"/>
      <c r="F14" s="378"/>
      <c r="G14" s="378"/>
      <c r="H14" s="378"/>
      <c r="I14" s="378"/>
      <c r="J14" s="378"/>
      <c r="K14" s="378"/>
      <c r="L14" s="378"/>
      <c r="M14" s="378"/>
      <c r="N14" s="378"/>
    </row>
    <row r="15" spans="2:14" ht="15" x14ac:dyDescent="0.2">
      <c r="B15" s="3" t="s">
        <v>16</v>
      </c>
      <c r="C15" s="378" t="s">
        <v>447</v>
      </c>
      <c r="D15" s="378"/>
      <c r="E15" s="378"/>
      <c r="F15" s="378"/>
      <c r="G15" s="378"/>
      <c r="H15" s="378"/>
      <c r="I15" s="378"/>
      <c r="J15" s="378"/>
      <c r="K15" s="378"/>
      <c r="L15" s="378"/>
      <c r="M15" s="378"/>
      <c r="N15" s="378"/>
    </row>
    <row r="16" spans="2:14" ht="15" x14ac:dyDescent="0.2">
      <c r="B16" s="3" t="s">
        <v>17</v>
      </c>
      <c r="C16" s="378" t="s">
        <v>448</v>
      </c>
      <c r="D16" s="378"/>
      <c r="E16" s="378"/>
      <c r="F16" s="378"/>
      <c r="G16" s="378"/>
      <c r="H16" s="378"/>
      <c r="I16" s="378"/>
      <c r="J16" s="378"/>
      <c r="K16" s="378"/>
      <c r="L16" s="378"/>
      <c r="M16" s="378"/>
      <c r="N16" s="378"/>
    </row>
    <row r="17" spans="2:15" ht="15" x14ac:dyDescent="0.2">
      <c r="B17" s="3" t="s">
        <v>18</v>
      </c>
      <c r="C17" s="378" t="s">
        <v>449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election activeCell="E14" sqref="E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שיבולת קופת תגמולים בע"מ</v>
      </c>
    </row>
    <row r="3" spans="2:17" ht="14.25" customHeight="1" x14ac:dyDescent="0.25">
      <c r="B3" s="183" t="str">
        <f>CONCATENATE(הוראות!Z13,הוראות!F13)</f>
        <v>הנתונים ביחידות בודדות לשנת 2020</v>
      </c>
    </row>
    <row r="4" spans="2:17" ht="14.25" customHeight="1" x14ac:dyDescent="0.2">
      <c r="B4" s="182"/>
      <c r="C4"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2</v>
      </c>
      <c r="E11" s="144"/>
      <c r="F11" s="144"/>
      <c r="G11" s="144"/>
      <c r="H11" s="144"/>
      <c r="I11" s="144"/>
      <c r="J11" s="145"/>
      <c r="K11" s="143"/>
      <c r="L11" s="144"/>
      <c r="M11" s="144"/>
      <c r="N11" s="144"/>
      <c r="O11" s="144"/>
      <c r="P11" s="144"/>
      <c r="Q11" s="146"/>
    </row>
    <row r="12" spans="2:17" ht="25.5" x14ac:dyDescent="0.2">
      <c r="B12" s="60" t="s">
        <v>159</v>
      </c>
      <c r="C12" s="61" t="s">
        <v>160</v>
      </c>
      <c r="D12" s="143">
        <v>313</v>
      </c>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315</v>
      </c>
      <c r="E14" s="150">
        <v>313</v>
      </c>
      <c r="F14" s="150">
        <v>2</v>
      </c>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שיבולת קופת תגמולים בע"מ</v>
      </c>
    </row>
    <row r="3" spans="2:17" ht="14.25" customHeight="1" x14ac:dyDescent="0.25">
      <c r="B3" s="183" t="str">
        <f>CONCATENATE(הוראות!Z13,הוראות!F13)</f>
        <v>הנתונים ביחידות בודדות לשנת 2020</v>
      </c>
    </row>
    <row r="4" spans="2:17" ht="14.25" customHeight="1" x14ac:dyDescent="0.2">
      <c r="B4" s="182"/>
      <c r="C4"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שיבולת קופת תגמולים בע"מ</v>
      </c>
    </row>
    <row r="3" spans="2:17" ht="14.25" customHeight="1" x14ac:dyDescent="0.25">
      <c r="B3" s="183" t="str">
        <f>CONCATENATE(הוראות!Z13,הוראות!F13)</f>
        <v>הנתונים ביחידות בודדות לשנת 2020</v>
      </c>
    </row>
    <row r="4" spans="2:17" ht="14.25" customHeight="1" x14ac:dyDescent="0.2">
      <c r="C4"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topLeftCell="A4" workbookViewId="0">
      <selection activeCell="S15" sqref="S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שיבולת קופת תגמולים בע"מ</v>
      </c>
    </row>
    <row r="3" spans="2:24" ht="15.75" x14ac:dyDescent="0.25">
      <c r="B3" s="183" t="str">
        <f>CONCATENATE(הוראות!Z13,הוראות!F13)</f>
        <v>הנתונים ביחידות בודדות לשנת 2020</v>
      </c>
    </row>
    <row r="4" spans="2:24" x14ac:dyDescent="0.2">
      <c r="C4" t="s">
        <v>423</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v>11</v>
      </c>
      <c r="E12" s="144"/>
      <c r="F12" s="144"/>
      <c r="G12" s="144"/>
      <c r="H12" s="144"/>
      <c r="I12" s="147"/>
      <c r="J12" s="144"/>
      <c r="K12" s="143">
        <v>42</v>
      </c>
      <c r="L12" s="144"/>
      <c r="M12" s="144"/>
      <c r="N12" s="144"/>
      <c r="O12" s="144"/>
      <c r="P12" s="147"/>
      <c r="Q12" s="146"/>
      <c r="R12" s="143">
        <v>7</v>
      </c>
      <c r="S12" s="144"/>
      <c r="T12" s="144"/>
      <c r="U12" s="144"/>
      <c r="V12" s="144"/>
      <c r="W12" s="147"/>
      <c r="X12" s="146"/>
    </row>
    <row r="13" spans="2:24" ht="25.5" x14ac:dyDescent="0.2">
      <c r="B13" s="62" t="s">
        <v>161</v>
      </c>
      <c r="C13" s="61" t="s">
        <v>162</v>
      </c>
      <c r="D13" s="143">
        <v>2</v>
      </c>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9</v>
      </c>
      <c r="E14" s="150"/>
      <c r="F14" s="150">
        <v>9</v>
      </c>
      <c r="G14" s="150"/>
      <c r="H14" s="150"/>
      <c r="I14" s="151"/>
      <c r="J14" s="153"/>
      <c r="K14" s="149">
        <f>SUM(L14:Q14)</f>
        <v>33</v>
      </c>
      <c r="L14" s="150"/>
      <c r="M14" s="150"/>
      <c r="N14" s="150">
        <v>27</v>
      </c>
      <c r="O14" s="150">
        <v>6</v>
      </c>
      <c r="P14" s="151"/>
      <c r="Q14" s="153"/>
      <c r="R14" s="149">
        <f>SUM(S14:X14)</f>
        <v>7</v>
      </c>
      <c r="S14" s="150">
        <v>3</v>
      </c>
      <c r="T14" s="150">
        <v>3</v>
      </c>
      <c r="U14" s="150"/>
      <c r="V14" s="150">
        <v>1</v>
      </c>
      <c r="W14" s="151"/>
      <c r="X14" s="153"/>
    </row>
    <row r="15" spans="2:24" ht="38.25" x14ac:dyDescent="0.2">
      <c r="B15" s="62" t="s">
        <v>165</v>
      </c>
      <c r="C15" s="61" t="s">
        <v>166</v>
      </c>
      <c r="D15" s="149" t="str">
        <f>IF(D11+D12-D14-D13=0,"",D11+D12-D14-D13)</f>
        <v/>
      </c>
      <c r="E15" s="144"/>
      <c r="F15" s="144"/>
      <c r="G15" s="144"/>
      <c r="H15" s="144"/>
      <c r="I15" s="147"/>
      <c r="J15" s="144"/>
      <c r="K15" s="149">
        <f>IF(K11+K12-K14-K13=0,"",K11+K12-K14-K13)</f>
        <v>9</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שיבולת קופת תגמולים בע"מ</v>
      </c>
    </row>
    <row r="3" spans="2:24" ht="15.75" x14ac:dyDescent="0.25">
      <c r="B3" s="183" t="str">
        <f>CONCATENATE(הוראות!Z13,הוראות!F13)</f>
        <v>הנתונים ביחידות בודדות לשנת 2020</v>
      </c>
    </row>
    <row r="4" spans="2:24" x14ac:dyDescent="0.2">
      <c r="C4" t="s">
        <v>423</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שיבולת קופת תגמולים בע"מ</v>
      </c>
    </row>
    <row r="3" spans="2:24" ht="15.75" x14ac:dyDescent="0.25">
      <c r="B3" s="183" t="str">
        <f>CONCATENATE(הוראות!Z13,הוראות!F13)</f>
        <v>הנתונים ביחידות בודדות לשנת 2020</v>
      </c>
    </row>
    <row r="4" spans="2:24" x14ac:dyDescent="0.2">
      <c r="C4" t="s">
        <v>423</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6"/>
      <c r="B2" s="184" t="str">
        <f>הוראות!B13</f>
        <v>שיבולת קופת תגמולים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8"/>
      <c r="B3" s="183" t="str">
        <f>CONCATENATE(הוראות!Z13,הוראות!F13)</f>
        <v>הנתונים ביחידות בודדות לשנת 2020</v>
      </c>
    </row>
    <row r="4" spans="1:41" x14ac:dyDescent="0.2">
      <c r="B4" t="s">
        <v>423</v>
      </c>
    </row>
    <row r="5" spans="1:41" ht="13.5" thickBot="1" x14ac:dyDescent="0.25"/>
    <row r="6" spans="1:41" x14ac:dyDescent="0.2">
      <c r="B6" s="415" t="s">
        <v>179</v>
      </c>
      <c r="C6" s="438"/>
      <c r="D6" s="439"/>
      <c r="E6" s="418" t="s">
        <v>26</v>
      </c>
      <c r="F6" s="419"/>
      <c r="G6" s="419"/>
      <c r="H6" s="419"/>
      <c r="I6" s="419"/>
      <c r="J6" s="420"/>
      <c r="K6" s="424" t="s">
        <v>27</v>
      </c>
      <c r="L6" s="425"/>
      <c r="M6" s="426"/>
      <c r="N6" s="426"/>
      <c r="O6" s="426"/>
      <c r="P6" s="426"/>
      <c r="Q6" s="426"/>
      <c r="R6" s="426"/>
      <c r="S6" s="426"/>
      <c r="T6" s="426"/>
      <c r="U6" s="426"/>
      <c r="V6" s="427"/>
      <c r="W6" s="428" t="s">
        <v>527</v>
      </c>
      <c r="X6" s="429"/>
      <c r="Y6" s="429"/>
      <c r="Z6" s="429"/>
      <c r="AA6" s="429"/>
      <c r="AB6" s="429"/>
      <c r="AC6" s="429"/>
      <c r="AD6" s="429"/>
      <c r="AE6" s="429"/>
      <c r="AF6" s="429"/>
      <c r="AG6" s="429"/>
      <c r="AH6" s="430"/>
    </row>
    <row r="7" spans="1:41" ht="12.75" customHeight="1" x14ac:dyDescent="0.2">
      <c r="A7" s="185"/>
      <c r="B7" s="416"/>
      <c r="C7" s="440"/>
      <c r="D7" s="441"/>
      <c r="E7" s="421"/>
      <c r="F7" s="422"/>
      <c r="G7" s="422"/>
      <c r="H7" s="422"/>
      <c r="I7" s="422"/>
      <c r="J7" s="423"/>
      <c r="K7" s="431" t="s">
        <v>180</v>
      </c>
      <c r="L7" s="432"/>
      <c r="M7" s="433"/>
      <c r="N7" s="433"/>
      <c r="O7" s="433"/>
      <c r="P7" s="433"/>
      <c r="Q7" s="433" t="s">
        <v>181</v>
      </c>
      <c r="R7" s="433"/>
      <c r="S7" s="433"/>
      <c r="T7" s="433"/>
      <c r="U7" s="433"/>
      <c r="V7" s="434"/>
      <c r="W7" s="431" t="s">
        <v>30</v>
      </c>
      <c r="X7" s="432"/>
      <c r="Y7" s="433"/>
      <c r="Z7" s="433"/>
      <c r="AA7" s="433"/>
      <c r="AB7" s="433"/>
      <c r="AC7" s="433" t="s">
        <v>31</v>
      </c>
      <c r="AD7" s="433"/>
      <c r="AE7" s="433"/>
      <c r="AF7" s="433"/>
      <c r="AG7" s="433"/>
      <c r="AH7" s="434"/>
      <c r="AI7" s="277"/>
      <c r="AJ7" s="277"/>
      <c r="AK7" s="277"/>
      <c r="AL7" s="277"/>
      <c r="AM7" s="173"/>
    </row>
    <row r="8" spans="1:41" ht="25.5" customHeight="1" x14ac:dyDescent="0.2">
      <c r="A8" s="185"/>
      <c r="B8" s="416"/>
      <c r="C8" s="440"/>
      <c r="D8" s="441"/>
      <c r="E8" s="186" t="s">
        <v>182</v>
      </c>
      <c r="F8" s="47" t="s">
        <v>35</v>
      </c>
      <c r="G8" s="47" t="s">
        <v>36</v>
      </c>
      <c r="H8" s="47" t="s">
        <v>37</v>
      </c>
      <c r="I8" s="47" t="s">
        <v>38</v>
      </c>
      <c r="J8" s="187" t="s">
        <v>39</v>
      </c>
      <c r="K8" s="186" t="s">
        <v>182</v>
      </c>
      <c r="L8" s="47" t="s">
        <v>40</v>
      </c>
      <c r="M8" s="47" t="s">
        <v>392</v>
      </c>
      <c r="N8" s="47" t="s">
        <v>393</v>
      </c>
      <c r="O8" s="47" t="s">
        <v>394</v>
      </c>
      <c r="P8" s="187" t="s">
        <v>41</v>
      </c>
      <c r="Q8" s="186" t="s">
        <v>182</v>
      </c>
      <c r="R8" s="47" t="s">
        <v>40</v>
      </c>
      <c r="S8" s="47" t="s">
        <v>392</v>
      </c>
      <c r="T8" s="47" t="s">
        <v>393</v>
      </c>
      <c r="U8" s="47" t="s">
        <v>394</v>
      </c>
      <c r="V8" s="187" t="s">
        <v>41</v>
      </c>
      <c r="W8" s="186" t="s">
        <v>182</v>
      </c>
      <c r="X8" s="47" t="s">
        <v>40</v>
      </c>
      <c r="Y8" s="47" t="s">
        <v>392</v>
      </c>
      <c r="Z8" s="47" t="s">
        <v>393</v>
      </c>
      <c r="AA8" s="47" t="s">
        <v>394</v>
      </c>
      <c r="AB8" s="187" t="s">
        <v>41</v>
      </c>
      <c r="AC8" s="186" t="s">
        <v>182</v>
      </c>
      <c r="AD8" s="47" t="s">
        <v>40</v>
      </c>
      <c r="AE8" s="47" t="s">
        <v>392</v>
      </c>
      <c r="AF8" s="47" t="s">
        <v>393</v>
      </c>
      <c r="AG8" s="47" t="s">
        <v>394</v>
      </c>
      <c r="AH8" s="187" t="s">
        <v>41</v>
      </c>
      <c r="AI8" s="277"/>
      <c r="AJ8" s="277"/>
      <c r="AK8" s="277"/>
      <c r="AL8" s="277"/>
      <c r="AM8" s="173"/>
    </row>
    <row r="9" spans="1:41" ht="13.5" thickBot="1" x14ac:dyDescent="0.25">
      <c r="A9" s="191"/>
      <c r="B9" s="417"/>
      <c r="C9" s="442"/>
      <c r="D9" s="443"/>
      <c r="E9" s="192" t="s">
        <v>42</v>
      </c>
      <c r="F9" s="193" t="s">
        <v>43</v>
      </c>
      <c r="G9" s="193" t="s">
        <v>44</v>
      </c>
      <c r="H9" s="194" t="s">
        <v>45</v>
      </c>
      <c r="I9" s="194" t="s">
        <v>46</v>
      </c>
      <c r="J9" s="195" t="s">
        <v>47</v>
      </c>
      <c r="K9" s="192" t="s">
        <v>48</v>
      </c>
      <c r="L9" s="193" t="s">
        <v>49</v>
      </c>
      <c r="M9" s="193" t="s">
        <v>50</v>
      </c>
      <c r="N9" s="194" t="s">
        <v>51</v>
      </c>
      <c r="O9" s="194" t="s">
        <v>52</v>
      </c>
      <c r="P9" s="195" t="s">
        <v>53</v>
      </c>
      <c r="Q9" s="192" t="s">
        <v>54</v>
      </c>
      <c r="R9" s="193" t="s">
        <v>55</v>
      </c>
      <c r="S9" s="193" t="s">
        <v>56</v>
      </c>
      <c r="T9" s="194" t="s">
        <v>57</v>
      </c>
      <c r="U9" s="194" t="s">
        <v>58</v>
      </c>
      <c r="V9" s="195" t="s">
        <v>59</v>
      </c>
      <c r="W9" s="192" t="s">
        <v>60</v>
      </c>
      <c r="X9" s="193" t="s">
        <v>61</v>
      </c>
      <c r="Y9" s="193" t="s">
        <v>62</v>
      </c>
      <c r="Z9" s="194" t="s">
        <v>63</v>
      </c>
      <c r="AA9" s="194" t="s">
        <v>64</v>
      </c>
      <c r="AB9" s="195" t="s">
        <v>65</v>
      </c>
      <c r="AC9" s="192" t="s">
        <v>66</v>
      </c>
      <c r="AD9" s="193" t="s">
        <v>67</v>
      </c>
      <c r="AE9" s="193" t="s">
        <v>68</v>
      </c>
      <c r="AF9" s="194" t="s">
        <v>69</v>
      </c>
      <c r="AG9" s="194" t="s">
        <v>70</v>
      </c>
      <c r="AH9" s="195" t="s">
        <v>71</v>
      </c>
      <c r="AI9" s="277"/>
      <c r="AJ9" s="277"/>
      <c r="AK9" s="277"/>
      <c r="AL9" s="277"/>
      <c r="AM9" s="290"/>
      <c r="AN9" s="291"/>
      <c r="AO9" s="159"/>
    </row>
    <row r="10" spans="1:41" x14ac:dyDescent="0.2">
      <c r="A10" s="199" t="s">
        <v>72</v>
      </c>
      <c r="B10" s="200"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3"/>
    </row>
    <row r="11" spans="1:41" x14ac:dyDescent="0.2">
      <c r="A11" s="201">
        <v>3</v>
      </c>
      <c r="B11" s="202" t="s">
        <v>524</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3"/>
    </row>
    <row r="12" spans="1:41" x14ac:dyDescent="0.2">
      <c r="A12" s="201">
        <v>4</v>
      </c>
      <c r="B12" s="202"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3"/>
    </row>
    <row r="13" spans="1:41" x14ac:dyDescent="0.2">
      <c r="A13" s="201">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3"/>
    </row>
    <row r="14" spans="1:41" x14ac:dyDescent="0.2">
      <c r="A14" s="201">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3"/>
    </row>
    <row r="15" spans="1:41" x14ac:dyDescent="0.2">
      <c r="A15" s="201">
        <v>7</v>
      </c>
      <c r="B15" s="374" t="s">
        <v>183</v>
      </c>
      <c r="C15" s="375"/>
      <c r="D15" s="375"/>
      <c r="E15" s="78">
        <f t="shared" ref="E15" si="0">SUM(E11:E14)</f>
        <v>0</v>
      </c>
      <c r="F15" s="82">
        <f t="shared" ref="F15:AH15" si="1">SUM(F11:F14)</f>
        <v>0</v>
      </c>
      <c r="G15" s="82">
        <f t="shared" si="1"/>
        <v>0</v>
      </c>
      <c r="H15" s="82">
        <f t="shared" si="1"/>
        <v>0</v>
      </c>
      <c r="I15" s="82">
        <f t="shared" si="1"/>
        <v>0</v>
      </c>
      <c r="J15" s="83">
        <f t="shared" si="1"/>
        <v>0</v>
      </c>
      <c r="K15" s="78">
        <f t="shared" si="1"/>
        <v>0</v>
      </c>
      <c r="L15" s="82">
        <f t="shared" si="1"/>
        <v>0</v>
      </c>
      <c r="M15" s="82">
        <f t="shared" si="1"/>
        <v>0</v>
      </c>
      <c r="N15" s="82">
        <f t="shared" si="1"/>
        <v>0</v>
      </c>
      <c r="O15" s="82">
        <f t="shared" si="1"/>
        <v>0</v>
      </c>
      <c r="P15" s="83">
        <f t="shared" si="1"/>
        <v>0</v>
      </c>
      <c r="Q15" s="78">
        <f t="shared" si="1"/>
        <v>0</v>
      </c>
      <c r="R15" s="82">
        <f t="shared" si="1"/>
        <v>0</v>
      </c>
      <c r="S15" s="82">
        <f t="shared" si="1"/>
        <v>0</v>
      </c>
      <c r="T15" s="82">
        <f t="shared" si="1"/>
        <v>0</v>
      </c>
      <c r="U15" s="82">
        <f t="shared" si="1"/>
        <v>0</v>
      </c>
      <c r="V15" s="83">
        <f t="shared" si="1"/>
        <v>0</v>
      </c>
      <c r="W15" s="78">
        <f t="shared" si="1"/>
        <v>0</v>
      </c>
      <c r="X15" s="82">
        <f t="shared" si="1"/>
        <v>0</v>
      </c>
      <c r="Y15" s="82">
        <f t="shared" si="1"/>
        <v>0</v>
      </c>
      <c r="Z15" s="82">
        <f t="shared" si="1"/>
        <v>0</v>
      </c>
      <c r="AA15" s="82">
        <f t="shared" si="1"/>
        <v>0</v>
      </c>
      <c r="AB15" s="83">
        <f t="shared" si="1"/>
        <v>0</v>
      </c>
      <c r="AC15" s="78">
        <f t="shared" si="1"/>
        <v>0</v>
      </c>
      <c r="AD15" s="82">
        <f t="shared" si="1"/>
        <v>0</v>
      </c>
      <c r="AE15" s="82">
        <f t="shared" si="1"/>
        <v>0</v>
      </c>
      <c r="AF15" s="82">
        <f t="shared" si="1"/>
        <v>0</v>
      </c>
      <c r="AG15" s="82">
        <f t="shared" si="1"/>
        <v>0</v>
      </c>
      <c r="AH15" s="83">
        <f t="shared" si="1"/>
        <v>0</v>
      </c>
      <c r="AI15" s="301"/>
      <c r="AJ15" s="301"/>
      <c r="AK15" s="301"/>
      <c r="AL15" s="301"/>
      <c r="AM15" s="173"/>
    </row>
    <row r="16" spans="1:41" x14ac:dyDescent="0.2">
      <c r="A16" s="204" t="s">
        <v>80</v>
      </c>
      <c r="B16" s="205"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3"/>
    </row>
    <row r="17" spans="1:39" x14ac:dyDescent="0.2">
      <c r="A17" s="201">
        <v>1</v>
      </c>
      <c r="B17" s="202"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3"/>
    </row>
    <row r="18" spans="1:39" x14ac:dyDescent="0.2">
      <c r="A18" s="201">
        <v>2</v>
      </c>
      <c r="B18" s="202"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3"/>
    </row>
    <row r="19" spans="1:39" x14ac:dyDescent="0.2">
      <c r="A19" s="201">
        <v>3</v>
      </c>
      <c r="B19" s="202" t="s">
        <v>82</v>
      </c>
      <c r="C19" s="270"/>
      <c r="D19" s="271"/>
      <c r="E19" s="78">
        <f>SUM(E17:E18)</f>
        <v>0</v>
      </c>
      <c r="F19" s="82">
        <f t="shared" ref="F19" si="2">SUM(F17:F18)</f>
        <v>0</v>
      </c>
      <c r="G19" s="82">
        <f>SUM(G17:G18)</f>
        <v>0</v>
      </c>
      <c r="H19" s="82">
        <f>SUM(H17:H18)</f>
        <v>0</v>
      </c>
      <c r="I19" s="82">
        <f>SUM(I17:I18)</f>
        <v>0</v>
      </c>
      <c r="J19" s="83">
        <f>SUM(J17:J18)</f>
        <v>0</v>
      </c>
      <c r="K19" s="78">
        <f>SUM(K17:K18)</f>
        <v>0</v>
      </c>
      <c r="L19" s="82">
        <f t="shared" ref="L19" si="3">SUM(L17:L18)</f>
        <v>0</v>
      </c>
      <c r="M19" s="92">
        <f>SUM(M17:M18)</f>
        <v>0</v>
      </c>
      <c r="N19" s="92">
        <f>SUM(N17:N18)</f>
        <v>0</v>
      </c>
      <c r="O19" s="92">
        <f>SUM(O17:O18)</f>
        <v>0</v>
      </c>
      <c r="P19" s="84">
        <f>SUM(P17:P18)</f>
        <v>0</v>
      </c>
      <c r="Q19" s="78">
        <f>SUM(Q17:Q18)</f>
        <v>0</v>
      </c>
      <c r="R19" s="82">
        <f t="shared" ref="R19" si="4">SUM(R17:R18)</f>
        <v>0</v>
      </c>
      <c r="S19" s="92">
        <f>SUM(S17:S18)</f>
        <v>0</v>
      </c>
      <c r="T19" s="92">
        <f>SUM(T17:T18)</f>
        <v>0</v>
      </c>
      <c r="U19" s="92">
        <f>SUM(U17:U18)</f>
        <v>0</v>
      </c>
      <c r="V19" s="83">
        <f>SUM(V17:V18)</f>
        <v>0</v>
      </c>
      <c r="W19" s="78">
        <f>SUM(W17:W18)</f>
        <v>0</v>
      </c>
      <c r="X19" s="82">
        <f t="shared" ref="X19" si="5">SUM(X17:X18)</f>
        <v>0</v>
      </c>
      <c r="Y19" s="92">
        <f>SUM(Y17:Y18)</f>
        <v>0</v>
      </c>
      <c r="Z19" s="92">
        <f>SUM(Z17:Z18)</f>
        <v>0</v>
      </c>
      <c r="AA19" s="92">
        <f>SUM(AA17:AA18)</f>
        <v>0</v>
      </c>
      <c r="AB19" s="83">
        <f>SUM(AB17:AB18)</f>
        <v>0</v>
      </c>
      <c r="AC19" s="78">
        <f>SUM(AC17:AC18)</f>
        <v>0</v>
      </c>
      <c r="AD19" s="82">
        <f t="shared" ref="AD19" si="6">SUM(AD17:AD18)</f>
        <v>0</v>
      </c>
      <c r="AE19" s="92">
        <f>SUM(AE17:AE18)</f>
        <v>0</v>
      </c>
      <c r="AF19" s="92">
        <f>SUM(AF17:AF18)</f>
        <v>0</v>
      </c>
      <c r="AG19" s="92">
        <f>SUM(AG17:AG18)</f>
        <v>0</v>
      </c>
      <c r="AH19" s="83">
        <f>SUM(AH17:AH18)</f>
        <v>0</v>
      </c>
      <c r="AI19" s="301"/>
      <c r="AJ19" s="301"/>
      <c r="AK19" s="301"/>
      <c r="AL19" s="301"/>
      <c r="AM19" s="173"/>
    </row>
    <row r="20" spans="1:39" x14ac:dyDescent="0.2">
      <c r="A20" s="204" t="s">
        <v>83</v>
      </c>
      <c r="B20" s="205" t="s">
        <v>444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3"/>
    </row>
    <row r="21" spans="1:39" x14ac:dyDescent="0.2">
      <c r="A21" s="201">
        <v>1</v>
      </c>
      <c r="B21" s="202"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3"/>
    </row>
    <row r="22" spans="1:39" x14ac:dyDescent="0.2">
      <c r="A22" s="201">
        <v>2</v>
      </c>
      <c r="B22" s="202"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3"/>
    </row>
    <row r="23" spans="1:39" x14ac:dyDescent="0.2">
      <c r="A23" s="201">
        <v>3</v>
      </c>
      <c r="B23" s="202"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3"/>
    </row>
    <row r="24" spans="1:39" x14ac:dyDescent="0.2">
      <c r="A24" s="201">
        <v>4</v>
      </c>
      <c r="B24" s="202"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3"/>
    </row>
    <row r="25" spans="1:39" ht="13.5" thickBot="1" x14ac:dyDescent="0.25">
      <c r="A25" s="206">
        <v>5</v>
      </c>
      <c r="B25" s="207" t="s">
        <v>86</v>
      </c>
      <c r="C25" s="284"/>
      <c r="D25" s="285"/>
      <c r="E25" s="100">
        <f>SUM(E21:E24)</f>
        <v>0</v>
      </c>
      <c r="F25" s="101">
        <f t="shared" ref="F25" si="7">SUM(F21:F24)</f>
        <v>0</v>
      </c>
      <c r="G25" s="101">
        <f t="shared" ref="G25:AH25" si="8">SUM(G21:G24)</f>
        <v>0</v>
      </c>
      <c r="H25" s="101">
        <f t="shared" si="8"/>
        <v>0</v>
      </c>
      <c r="I25" s="101">
        <f t="shared" si="8"/>
        <v>0</v>
      </c>
      <c r="J25" s="102">
        <f t="shared" si="8"/>
        <v>0</v>
      </c>
      <c r="K25" s="100">
        <f t="shared" si="8"/>
        <v>0</v>
      </c>
      <c r="L25" s="101">
        <f t="shared" si="8"/>
        <v>0</v>
      </c>
      <c r="M25" s="103">
        <f t="shared" si="8"/>
        <v>0</v>
      </c>
      <c r="N25" s="103">
        <f t="shared" si="8"/>
        <v>0</v>
      </c>
      <c r="O25" s="103">
        <f t="shared" si="8"/>
        <v>0</v>
      </c>
      <c r="P25" s="104">
        <f t="shared" si="8"/>
        <v>0</v>
      </c>
      <c r="Q25" s="100">
        <f t="shared" si="8"/>
        <v>0</v>
      </c>
      <c r="R25" s="101">
        <f t="shared" si="8"/>
        <v>0</v>
      </c>
      <c r="S25" s="103">
        <f t="shared" si="8"/>
        <v>0</v>
      </c>
      <c r="T25" s="103">
        <f t="shared" si="8"/>
        <v>0</v>
      </c>
      <c r="U25" s="103">
        <f t="shared" si="8"/>
        <v>0</v>
      </c>
      <c r="V25" s="102">
        <f t="shared" si="8"/>
        <v>0</v>
      </c>
      <c r="W25" s="100">
        <f t="shared" si="8"/>
        <v>0</v>
      </c>
      <c r="X25" s="101">
        <f t="shared" si="8"/>
        <v>0</v>
      </c>
      <c r="Y25" s="103">
        <f t="shared" si="8"/>
        <v>0</v>
      </c>
      <c r="Z25" s="103">
        <f t="shared" si="8"/>
        <v>0</v>
      </c>
      <c r="AA25" s="103">
        <f t="shared" si="8"/>
        <v>0</v>
      </c>
      <c r="AB25" s="102">
        <f t="shared" si="8"/>
        <v>0</v>
      </c>
      <c r="AC25" s="100">
        <f t="shared" si="8"/>
        <v>0</v>
      </c>
      <c r="AD25" s="101">
        <f t="shared" si="8"/>
        <v>0</v>
      </c>
      <c r="AE25" s="103">
        <f t="shared" si="8"/>
        <v>0</v>
      </c>
      <c r="AF25" s="103">
        <f t="shared" si="8"/>
        <v>0</v>
      </c>
      <c r="AG25" s="103">
        <f t="shared" si="8"/>
        <v>0</v>
      </c>
      <c r="AH25" s="102">
        <f t="shared" si="8"/>
        <v>0</v>
      </c>
      <c r="AI25" s="301"/>
      <c r="AJ25" s="301"/>
      <c r="AK25" s="301"/>
      <c r="AL25" s="301"/>
      <c r="AM25" s="173"/>
    </row>
    <row r="26" spans="1:39" x14ac:dyDescent="0.2">
      <c r="A26" s="260"/>
      <c r="B26" s="445"/>
      <c r="C26" s="445"/>
      <c r="D26" s="445"/>
      <c r="E26" s="299"/>
      <c r="F26" s="299"/>
      <c r="G26" s="299"/>
      <c r="H26" s="299"/>
      <c r="I26" s="299"/>
      <c r="J26" s="299"/>
    </row>
    <row r="27" spans="1:39" x14ac:dyDescent="0.2">
      <c r="B27" s="362" t="s">
        <v>525</v>
      </c>
      <c r="C27" s="361"/>
      <c r="H27" s="301"/>
      <c r="I27" s="301"/>
      <c r="J27" s="301"/>
    </row>
    <row r="28" spans="1:39" x14ac:dyDescent="0.2">
      <c r="A28" s="260"/>
      <c r="B28" s="447"/>
      <c r="C28" s="447"/>
      <c r="D28" s="447"/>
      <c r="E28" s="302"/>
      <c r="F28" s="302"/>
      <c r="G28" s="302"/>
      <c r="H28" s="302"/>
      <c r="I28" s="302"/>
      <c r="J28" s="302"/>
    </row>
    <row r="29" spans="1:39" x14ac:dyDescent="0.2">
      <c r="A29" s="301"/>
      <c r="B29" s="444"/>
      <c r="C29" s="448"/>
      <c r="D29" s="448"/>
      <c r="E29" s="303"/>
      <c r="F29" s="303"/>
      <c r="G29" s="303"/>
      <c r="H29" s="303"/>
      <c r="I29" s="303"/>
      <c r="J29" s="303"/>
    </row>
    <row r="30" spans="1:39" x14ac:dyDescent="0.2">
      <c r="A30" s="301"/>
      <c r="B30" s="444"/>
      <c r="C30" s="444"/>
      <c r="D30" s="444"/>
      <c r="E30" s="300"/>
      <c r="F30" s="300"/>
      <c r="G30" s="300"/>
      <c r="H30" s="300"/>
      <c r="I30" s="300"/>
      <c r="J30" s="300"/>
    </row>
    <row r="31" spans="1:39" x14ac:dyDescent="0.2">
      <c r="A31" s="301"/>
      <c r="B31" s="444"/>
      <c r="C31" s="444"/>
      <c r="D31" s="444"/>
      <c r="E31" s="300"/>
      <c r="F31" s="300"/>
      <c r="G31" s="300"/>
      <c r="H31" s="300"/>
      <c r="I31" s="300"/>
      <c r="J31" s="300"/>
    </row>
    <row r="32" spans="1:39" x14ac:dyDescent="0.2">
      <c r="A32" s="276"/>
      <c r="B32" s="447"/>
      <c r="C32" s="447"/>
      <c r="D32" s="447"/>
      <c r="E32" s="302"/>
      <c r="F32" s="302"/>
      <c r="G32" s="302"/>
      <c r="H32" s="302"/>
      <c r="I32" s="302"/>
      <c r="J32" s="302"/>
    </row>
    <row r="33" spans="1:10" x14ac:dyDescent="0.2">
      <c r="A33" s="301"/>
      <c r="B33" s="447"/>
      <c r="C33" s="447"/>
      <c r="D33" s="447"/>
      <c r="E33" s="302"/>
      <c r="F33" s="302"/>
      <c r="G33" s="302"/>
      <c r="H33" s="302"/>
      <c r="I33" s="302"/>
      <c r="J33" s="302"/>
    </row>
    <row r="34" spans="1:10" x14ac:dyDescent="0.2">
      <c r="A34" s="301"/>
      <c r="B34" s="447"/>
      <c r="C34" s="447"/>
      <c r="D34" s="447"/>
      <c r="E34" s="302"/>
      <c r="F34" s="302"/>
      <c r="G34" s="302"/>
      <c r="H34" s="302"/>
      <c r="I34" s="302"/>
      <c r="J34" s="302"/>
    </row>
    <row r="35" spans="1:10" x14ac:dyDescent="0.2">
      <c r="A35" s="276"/>
      <c r="B35" s="447"/>
      <c r="C35" s="447"/>
      <c r="D35" s="447"/>
      <c r="E35" s="302"/>
      <c r="F35" s="302"/>
      <c r="G35" s="302"/>
      <c r="H35" s="302"/>
      <c r="I35" s="302"/>
      <c r="J35" s="302"/>
    </row>
    <row r="36" spans="1:10" x14ac:dyDescent="0.2">
      <c r="A36" s="301"/>
      <c r="B36" s="447"/>
      <c r="C36" s="447"/>
      <c r="D36" s="447"/>
      <c r="E36" s="302"/>
      <c r="F36" s="302"/>
      <c r="G36" s="302"/>
      <c r="H36" s="302"/>
      <c r="I36" s="302"/>
      <c r="J36" s="302"/>
    </row>
    <row r="37" spans="1:10" x14ac:dyDescent="0.2">
      <c r="A37" s="301"/>
      <c r="B37" s="447"/>
      <c r="C37" s="447"/>
      <c r="D37" s="447"/>
      <c r="E37" s="302"/>
      <c r="F37" s="302"/>
      <c r="G37" s="302"/>
      <c r="H37" s="302"/>
      <c r="I37" s="302"/>
      <c r="J37" s="302"/>
    </row>
    <row r="38" spans="1:10" x14ac:dyDescent="0.2">
      <c r="A38" s="301"/>
      <c r="B38" s="447"/>
      <c r="C38" s="447"/>
      <c r="D38" s="447"/>
      <c r="E38" s="302"/>
      <c r="F38" s="302"/>
      <c r="G38" s="302"/>
      <c r="H38" s="302"/>
      <c r="I38" s="302"/>
      <c r="J38" s="302"/>
    </row>
    <row r="39" spans="1:10" x14ac:dyDescent="0.2">
      <c r="A39" s="301"/>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6"/>
      <c r="B2" s="184" t="str">
        <f>הוראות!B13</f>
        <v>שיבולת קופת תגמולים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8"/>
      <c r="B3" s="183" t="str">
        <f>CONCATENATE(הוראות!Z13,הוראות!F13)</f>
        <v>הנתונים ביחידות בודדות לשנת 2020</v>
      </c>
      <c r="F3" s="121">
        <f>E3-1</f>
        <v>-1</v>
      </c>
    </row>
    <row r="4" spans="1:68" x14ac:dyDescent="0.2">
      <c r="B4" t="s">
        <v>423</v>
      </c>
    </row>
    <row r="5" spans="1:68" ht="13.5" thickBot="1" x14ac:dyDescent="0.25"/>
    <row r="6" spans="1:68" x14ac:dyDescent="0.2">
      <c r="A6" s="267"/>
      <c r="B6" s="453" t="s">
        <v>179</v>
      </c>
      <c r="C6" s="438"/>
      <c r="D6" s="439"/>
      <c r="E6" s="450" t="s">
        <v>87</v>
      </c>
      <c r="F6" s="451"/>
      <c r="G6" s="451"/>
      <c r="H6" s="451"/>
      <c r="I6" s="451"/>
      <c r="J6" s="452"/>
      <c r="K6" s="450" t="s">
        <v>88</v>
      </c>
      <c r="L6" s="451"/>
      <c r="M6" s="451"/>
      <c r="N6" s="451"/>
      <c r="O6" s="451"/>
      <c r="P6" s="452"/>
      <c r="Q6" s="450" t="s">
        <v>89</v>
      </c>
      <c r="R6" s="451"/>
      <c r="S6" s="451"/>
      <c r="T6" s="451"/>
      <c r="U6" s="451"/>
      <c r="V6" s="452"/>
      <c r="W6" s="450" t="s">
        <v>90</v>
      </c>
      <c r="X6" s="451"/>
      <c r="Y6" s="451"/>
      <c r="Z6" s="451"/>
      <c r="AA6" s="451"/>
      <c r="AB6" s="452"/>
      <c r="AC6" s="450" t="s">
        <v>91</v>
      </c>
      <c r="AD6" s="451"/>
      <c r="AE6" s="451"/>
      <c r="AF6" s="451"/>
      <c r="AG6" s="451"/>
      <c r="AH6" s="452"/>
      <c r="AI6" s="450" t="s">
        <v>92</v>
      </c>
      <c r="AJ6" s="451"/>
      <c r="AK6" s="451"/>
      <c r="AL6" s="451"/>
      <c r="AM6" s="451"/>
      <c r="AN6" s="452"/>
      <c r="AO6" s="450" t="s">
        <v>93</v>
      </c>
      <c r="AP6" s="451"/>
      <c r="AQ6" s="451"/>
      <c r="AR6" s="451"/>
      <c r="AS6" s="451"/>
      <c r="AT6" s="452"/>
      <c r="AU6" s="450" t="s">
        <v>94</v>
      </c>
      <c r="AV6" s="451"/>
      <c r="AW6" s="451"/>
      <c r="AX6" s="451"/>
      <c r="AY6" s="451"/>
      <c r="AZ6" s="452"/>
      <c r="BA6" s="450" t="s">
        <v>95</v>
      </c>
      <c r="BB6" s="451"/>
      <c r="BC6" s="451"/>
      <c r="BD6" s="451"/>
      <c r="BE6" s="451"/>
      <c r="BF6" s="452"/>
      <c r="BG6" s="277"/>
      <c r="BH6" s="277"/>
      <c r="BI6" s="277"/>
      <c r="BJ6" s="277"/>
      <c r="BK6" s="277"/>
      <c r="BL6" s="173"/>
    </row>
    <row r="7" spans="1:68" ht="25.5" customHeight="1" x14ac:dyDescent="0.2">
      <c r="A7" s="268"/>
      <c r="B7" s="454"/>
      <c r="C7" s="440"/>
      <c r="D7" s="441"/>
      <c r="E7" s="188" t="s">
        <v>182</v>
      </c>
      <c r="F7" s="47" t="s">
        <v>40</v>
      </c>
      <c r="G7" s="47" t="s">
        <v>392</v>
      </c>
      <c r="H7" s="47" t="s">
        <v>393</v>
      </c>
      <c r="I7" s="47" t="s">
        <v>394</v>
      </c>
      <c r="J7" s="160" t="s">
        <v>41</v>
      </c>
      <c r="K7" s="188" t="s">
        <v>182</v>
      </c>
      <c r="L7" s="47" t="s">
        <v>40</v>
      </c>
      <c r="M7" s="47" t="s">
        <v>392</v>
      </c>
      <c r="N7" s="47" t="s">
        <v>393</v>
      </c>
      <c r="O7" s="47" t="s">
        <v>394</v>
      </c>
      <c r="P7" s="160" t="s">
        <v>41</v>
      </c>
      <c r="Q7" s="188" t="s">
        <v>182</v>
      </c>
      <c r="R7" s="47" t="s">
        <v>40</v>
      </c>
      <c r="S7" s="47" t="s">
        <v>392</v>
      </c>
      <c r="T7" s="47" t="s">
        <v>393</v>
      </c>
      <c r="U7" s="47" t="s">
        <v>394</v>
      </c>
      <c r="V7" s="160" t="s">
        <v>41</v>
      </c>
      <c r="W7" s="188" t="s">
        <v>182</v>
      </c>
      <c r="X7" s="47" t="s">
        <v>40</v>
      </c>
      <c r="Y7" s="47" t="s">
        <v>392</v>
      </c>
      <c r="Z7" s="47" t="s">
        <v>393</v>
      </c>
      <c r="AA7" s="47" t="s">
        <v>394</v>
      </c>
      <c r="AB7" s="160" t="s">
        <v>41</v>
      </c>
      <c r="AC7" s="188" t="s">
        <v>182</v>
      </c>
      <c r="AD7" s="47" t="s">
        <v>40</v>
      </c>
      <c r="AE7" s="47" t="s">
        <v>392</v>
      </c>
      <c r="AF7" s="47" t="s">
        <v>393</v>
      </c>
      <c r="AG7" s="47" t="s">
        <v>394</v>
      </c>
      <c r="AH7" s="160" t="s">
        <v>41</v>
      </c>
      <c r="AI7" s="188" t="s">
        <v>182</v>
      </c>
      <c r="AJ7" s="47" t="s">
        <v>40</v>
      </c>
      <c r="AK7" s="47" t="s">
        <v>392</v>
      </c>
      <c r="AL7" s="47" t="s">
        <v>393</v>
      </c>
      <c r="AM7" s="47" t="s">
        <v>394</v>
      </c>
      <c r="AN7" s="160" t="s">
        <v>41</v>
      </c>
      <c r="AO7" s="188" t="s">
        <v>182</v>
      </c>
      <c r="AP7" s="47" t="s">
        <v>40</v>
      </c>
      <c r="AQ7" s="47" t="s">
        <v>392</v>
      </c>
      <c r="AR7" s="47" t="s">
        <v>393</v>
      </c>
      <c r="AS7" s="47" t="s">
        <v>394</v>
      </c>
      <c r="AT7" s="160" t="s">
        <v>41</v>
      </c>
      <c r="AU7" s="188" t="s">
        <v>182</v>
      </c>
      <c r="AV7" s="47" t="s">
        <v>40</v>
      </c>
      <c r="AW7" s="47" t="s">
        <v>392</v>
      </c>
      <c r="AX7" s="47" t="s">
        <v>393</v>
      </c>
      <c r="AY7" s="47" t="s">
        <v>394</v>
      </c>
      <c r="AZ7" s="160" t="s">
        <v>41</v>
      </c>
      <c r="BA7" s="188" t="s">
        <v>182</v>
      </c>
      <c r="BB7" s="47" t="s">
        <v>40</v>
      </c>
      <c r="BC7" s="47" t="s">
        <v>392</v>
      </c>
      <c r="BD7" s="47" t="s">
        <v>393</v>
      </c>
      <c r="BE7" s="47" t="s">
        <v>394</v>
      </c>
      <c r="BF7" s="190" t="s">
        <v>41</v>
      </c>
      <c r="BG7" s="277"/>
      <c r="BH7" s="277"/>
      <c r="BI7" s="277"/>
      <c r="BJ7" s="277"/>
      <c r="BK7" s="277"/>
      <c r="BL7" s="173"/>
    </row>
    <row r="8" spans="1:68" ht="13.5" thickBot="1" x14ac:dyDescent="0.25">
      <c r="A8" s="269"/>
      <c r="B8" s="455"/>
      <c r="C8" s="442"/>
      <c r="D8" s="443"/>
      <c r="E8" s="192" t="s">
        <v>42</v>
      </c>
      <c r="F8" s="194" t="s">
        <v>43</v>
      </c>
      <c r="G8" s="194" t="s">
        <v>44</v>
      </c>
      <c r="H8" s="194" t="s">
        <v>45</v>
      </c>
      <c r="I8" s="194" t="s">
        <v>46</v>
      </c>
      <c r="J8" s="195" t="s">
        <v>47</v>
      </c>
      <c r="K8" s="192" t="s">
        <v>48</v>
      </c>
      <c r="L8" s="194" t="s">
        <v>49</v>
      </c>
      <c r="M8" s="194" t="s">
        <v>50</v>
      </c>
      <c r="N8" s="194" t="s">
        <v>51</v>
      </c>
      <c r="O8" s="194" t="s">
        <v>52</v>
      </c>
      <c r="P8" s="195" t="s">
        <v>53</v>
      </c>
      <c r="Q8" s="192" t="s">
        <v>54</v>
      </c>
      <c r="R8" s="194" t="s">
        <v>55</v>
      </c>
      <c r="S8" s="194" t="s">
        <v>56</v>
      </c>
      <c r="T8" s="194" t="s">
        <v>57</v>
      </c>
      <c r="U8" s="194" t="s">
        <v>58</v>
      </c>
      <c r="V8" s="195" t="s">
        <v>59</v>
      </c>
      <c r="W8" s="192" t="s">
        <v>60</v>
      </c>
      <c r="X8" s="194" t="s">
        <v>61</v>
      </c>
      <c r="Y8" s="194" t="s">
        <v>62</v>
      </c>
      <c r="Z8" s="194" t="s">
        <v>63</v>
      </c>
      <c r="AA8" s="194" t="s">
        <v>64</v>
      </c>
      <c r="AB8" s="195" t="s">
        <v>65</v>
      </c>
      <c r="AC8" s="192" t="s">
        <v>66</v>
      </c>
      <c r="AD8" s="194" t="s">
        <v>67</v>
      </c>
      <c r="AE8" s="194" t="s">
        <v>68</v>
      </c>
      <c r="AF8" s="194" t="s">
        <v>69</v>
      </c>
      <c r="AG8" s="194" t="s">
        <v>70</v>
      </c>
      <c r="AH8" s="195" t="s">
        <v>71</v>
      </c>
      <c r="AI8" s="192" t="s">
        <v>98</v>
      </c>
      <c r="AJ8" s="194" t="s">
        <v>99</v>
      </c>
      <c r="AK8" s="194" t="s">
        <v>100</v>
      </c>
      <c r="AL8" s="194" t="s">
        <v>101</v>
      </c>
      <c r="AM8" s="194" t="s">
        <v>102</v>
      </c>
      <c r="AN8" s="195" t="s">
        <v>103</v>
      </c>
      <c r="AO8" s="192" t="s">
        <v>104</v>
      </c>
      <c r="AP8" s="194" t="s">
        <v>105</v>
      </c>
      <c r="AQ8" s="194" t="s">
        <v>106</v>
      </c>
      <c r="AR8" s="194" t="s">
        <v>107</v>
      </c>
      <c r="AS8" s="194" t="s">
        <v>108</v>
      </c>
      <c r="AT8" s="195" t="s">
        <v>109</v>
      </c>
      <c r="AU8" s="192" t="s">
        <v>110</v>
      </c>
      <c r="AV8" s="194" t="s">
        <v>111</v>
      </c>
      <c r="AW8" s="194" t="s">
        <v>112</v>
      </c>
      <c r="AX8" s="194" t="s">
        <v>113</v>
      </c>
      <c r="AY8" s="194" t="s">
        <v>114</v>
      </c>
      <c r="AZ8" s="195" t="s">
        <v>115</v>
      </c>
      <c r="BA8" s="192" t="s">
        <v>116</v>
      </c>
      <c r="BB8" s="194" t="s">
        <v>117</v>
      </c>
      <c r="BC8" s="194" t="s">
        <v>118</v>
      </c>
      <c r="BD8" s="194" t="s">
        <v>119</v>
      </c>
      <c r="BE8" s="194" t="s">
        <v>120</v>
      </c>
      <c r="BF8" s="195" t="s">
        <v>121</v>
      </c>
      <c r="BG8" s="278"/>
      <c r="BH8" s="278"/>
      <c r="BI8" s="278"/>
      <c r="BJ8" s="278"/>
      <c r="BK8" s="278"/>
      <c r="BL8" s="278"/>
      <c r="BM8" s="278"/>
      <c r="BN8" s="278"/>
      <c r="BO8" s="278"/>
      <c r="BP8" s="278"/>
    </row>
    <row r="9" spans="1:68" x14ac:dyDescent="0.2">
      <c r="A9" s="269" t="s">
        <v>72</v>
      </c>
      <c r="B9" s="200"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3"/>
    </row>
    <row r="10" spans="1:68" x14ac:dyDescent="0.2">
      <c r="A10" s="201">
        <v>3</v>
      </c>
      <c r="B10" s="202" t="s">
        <v>524</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1">
        <v>4</v>
      </c>
      <c r="B11" s="202"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1">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1">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1">
        <v>7</v>
      </c>
      <c r="B14" s="374" t="s">
        <v>183</v>
      </c>
      <c r="C14" s="375"/>
      <c r="D14" s="375"/>
      <c r="E14" s="78">
        <f t="shared" ref="E14" si="0">SUM(E10:E13)</f>
        <v>0</v>
      </c>
      <c r="F14" s="92">
        <f t="shared" ref="F14:AJ14" si="1">SUM(F10:F13)</f>
        <v>0</v>
      </c>
      <c r="G14" s="92">
        <f t="shared" si="1"/>
        <v>0</v>
      </c>
      <c r="H14" s="92">
        <f t="shared" si="1"/>
        <v>0</v>
      </c>
      <c r="I14" s="92">
        <f t="shared" si="1"/>
        <v>0</v>
      </c>
      <c r="J14" s="83">
        <f t="shared" si="1"/>
        <v>0</v>
      </c>
      <c r="K14" s="78">
        <f t="shared" si="1"/>
        <v>0</v>
      </c>
      <c r="L14" s="92">
        <f t="shared" si="1"/>
        <v>0</v>
      </c>
      <c r="M14" s="92">
        <f t="shared" si="1"/>
        <v>0</v>
      </c>
      <c r="N14" s="92">
        <f t="shared" si="1"/>
        <v>0</v>
      </c>
      <c r="O14" s="92">
        <f t="shared" si="1"/>
        <v>0</v>
      </c>
      <c r="P14" s="83">
        <f t="shared" si="1"/>
        <v>0</v>
      </c>
      <c r="Q14" s="78">
        <f t="shared" si="1"/>
        <v>0</v>
      </c>
      <c r="R14" s="92">
        <f t="shared" si="1"/>
        <v>0</v>
      </c>
      <c r="S14" s="92">
        <f t="shared" si="1"/>
        <v>0</v>
      </c>
      <c r="T14" s="92">
        <f t="shared" si="1"/>
        <v>0</v>
      </c>
      <c r="U14" s="92">
        <f t="shared" si="1"/>
        <v>0</v>
      </c>
      <c r="V14" s="83">
        <f t="shared" si="1"/>
        <v>0</v>
      </c>
      <c r="W14" s="78">
        <f t="shared" si="1"/>
        <v>0</v>
      </c>
      <c r="X14" s="92">
        <f t="shared" si="1"/>
        <v>0</v>
      </c>
      <c r="Y14" s="92">
        <f t="shared" si="1"/>
        <v>0</v>
      </c>
      <c r="Z14" s="92">
        <f t="shared" si="1"/>
        <v>0</v>
      </c>
      <c r="AA14" s="92">
        <f t="shared" si="1"/>
        <v>0</v>
      </c>
      <c r="AB14" s="83">
        <f t="shared" si="1"/>
        <v>0</v>
      </c>
      <c r="AC14" s="78">
        <f t="shared" si="1"/>
        <v>0</v>
      </c>
      <c r="AD14" s="92">
        <f t="shared" si="1"/>
        <v>0</v>
      </c>
      <c r="AE14" s="92">
        <f t="shared" si="1"/>
        <v>0</v>
      </c>
      <c r="AF14" s="92">
        <f t="shared" si="1"/>
        <v>0</v>
      </c>
      <c r="AG14" s="92">
        <f t="shared" si="1"/>
        <v>0</v>
      </c>
      <c r="AH14" s="83">
        <f t="shared" si="1"/>
        <v>0</v>
      </c>
      <c r="AI14" s="78">
        <f t="shared" si="1"/>
        <v>0</v>
      </c>
      <c r="AJ14" s="92">
        <f t="shared" si="1"/>
        <v>0</v>
      </c>
      <c r="AK14" s="92">
        <f t="shared" ref="AK14" si="2">SUM(AK10:AK13)</f>
        <v>0</v>
      </c>
      <c r="AL14" s="92">
        <f t="shared" ref="AL14:BF14" si="3">SUM(AL10:AL13)</f>
        <v>0</v>
      </c>
      <c r="AM14" s="92">
        <f t="shared" si="3"/>
        <v>0</v>
      </c>
      <c r="AN14" s="83">
        <f t="shared" si="3"/>
        <v>0</v>
      </c>
      <c r="AO14" s="78">
        <f t="shared" si="3"/>
        <v>0</v>
      </c>
      <c r="AP14" s="92">
        <f t="shared" si="3"/>
        <v>0</v>
      </c>
      <c r="AQ14" s="92">
        <f t="shared" si="3"/>
        <v>0</v>
      </c>
      <c r="AR14" s="92">
        <f t="shared" si="3"/>
        <v>0</v>
      </c>
      <c r="AS14" s="92">
        <f t="shared" si="3"/>
        <v>0</v>
      </c>
      <c r="AT14" s="83">
        <f t="shared" si="3"/>
        <v>0</v>
      </c>
      <c r="AU14" s="78">
        <f t="shared" si="3"/>
        <v>0</v>
      </c>
      <c r="AV14" s="92">
        <f t="shared" si="3"/>
        <v>0</v>
      </c>
      <c r="AW14" s="92">
        <f t="shared" si="3"/>
        <v>0</v>
      </c>
      <c r="AX14" s="92">
        <f t="shared" si="3"/>
        <v>0</v>
      </c>
      <c r="AY14" s="92">
        <f t="shared" si="3"/>
        <v>0</v>
      </c>
      <c r="AZ14" s="83">
        <f t="shared" si="3"/>
        <v>0</v>
      </c>
      <c r="BA14" s="78">
        <f t="shared" si="3"/>
        <v>0</v>
      </c>
      <c r="BB14" s="92">
        <f t="shared" si="3"/>
        <v>0</v>
      </c>
      <c r="BC14" s="92">
        <f t="shared" si="3"/>
        <v>0</v>
      </c>
      <c r="BD14" s="92">
        <f t="shared" si="3"/>
        <v>0</v>
      </c>
      <c r="BE14" s="92">
        <f t="shared" si="3"/>
        <v>0</v>
      </c>
      <c r="BF14" s="83">
        <f t="shared" si="3"/>
        <v>0</v>
      </c>
    </row>
    <row r="15" spans="1:68" x14ac:dyDescent="0.2">
      <c r="A15" s="204" t="s">
        <v>80</v>
      </c>
      <c r="B15" s="205"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3"/>
    </row>
    <row r="16" spans="1:68" x14ac:dyDescent="0.2">
      <c r="A16" s="201">
        <v>1</v>
      </c>
      <c r="B16" s="202"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3"/>
    </row>
    <row r="17" spans="1:64" x14ac:dyDescent="0.2">
      <c r="A17" s="201">
        <v>2</v>
      </c>
      <c r="B17" s="202"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3"/>
    </row>
    <row r="18" spans="1:64" x14ac:dyDescent="0.2">
      <c r="A18" s="201">
        <v>3</v>
      </c>
      <c r="B18" s="202" t="s">
        <v>82</v>
      </c>
      <c r="C18" s="270"/>
      <c r="D18" s="271"/>
      <c r="E18" s="78">
        <f>SUM(E16:E17)</f>
        <v>0</v>
      </c>
      <c r="F18" s="92">
        <f t="shared" ref="F18" si="4">SUM(F16:F17)</f>
        <v>0</v>
      </c>
      <c r="G18" s="92">
        <f>SUM(G16:G17)</f>
        <v>0</v>
      </c>
      <c r="H18" s="92">
        <f>SUM(H16:H17)</f>
        <v>0</v>
      </c>
      <c r="I18" s="92">
        <f>SUM(I16:I17)</f>
        <v>0</v>
      </c>
      <c r="J18" s="83">
        <f>SUM(J16:J17)</f>
        <v>0</v>
      </c>
      <c r="K18" s="78">
        <f>SUM(K16:K17)</f>
        <v>0</v>
      </c>
      <c r="L18" s="92">
        <f t="shared" ref="L18" si="5">SUM(L16:L17)</f>
        <v>0</v>
      </c>
      <c r="M18" s="92">
        <f>SUM(M16:M17)</f>
        <v>0</v>
      </c>
      <c r="N18" s="92">
        <f>SUM(N16:N17)</f>
        <v>0</v>
      </c>
      <c r="O18" s="92">
        <f>SUM(O16:O17)</f>
        <v>0</v>
      </c>
      <c r="P18" s="83">
        <f>SUM(P16:P17)</f>
        <v>0</v>
      </c>
      <c r="Q18" s="78">
        <f>SUM(Q16:Q17)</f>
        <v>0</v>
      </c>
      <c r="R18" s="92">
        <f t="shared" ref="R18" si="6">SUM(R16:R17)</f>
        <v>0</v>
      </c>
      <c r="S18" s="92">
        <f t="shared" ref="S18:AC18" si="7">SUM(S16:S17)</f>
        <v>0</v>
      </c>
      <c r="T18" s="92">
        <f t="shared" si="7"/>
        <v>0</v>
      </c>
      <c r="U18" s="92">
        <f t="shared" si="7"/>
        <v>0</v>
      </c>
      <c r="V18" s="83">
        <f t="shared" si="7"/>
        <v>0</v>
      </c>
      <c r="W18" s="78">
        <f t="shared" si="7"/>
        <v>0</v>
      </c>
      <c r="X18" s="92">
        <f t="shared" si="7"/>
        <v>0</v>
      </c>
      <c r="Y18" s="92">
        <f t="shared" si="7"/>
        <v>0</v>
      </c>
      <c r="Z18" s="92">
        <f t="shared" si="7"/>
        <v>0</v>
      </c>
      <c r="AA18" s="92">
        <f t="shared" si="7"/>
        <v>0</v>
      </c>
      <c r="AB18" s="83">
        <f t="shared" si="7"/>
        <v>0</v>
      </c>
      <c r="AC18" s="78">
        <f t="shared" si="7"/>
        <v>0</v>
      </c>
      <c r="AD18" s="92">
        <f t="shared" ref="AD18" si="8">SUM(AD16:AD17)</f>
        <v>0</v>
      </c>
      <c r="AE18" s="92">
        <f>SUM(AE16:AE17)</f>
        <v>0</v>
      </c>
      <c r="AF18" s="92">
        <f>SUM(AF16:AF17)</f>
        <v>0</v>
      </c>
      <c r="AG18" s="92">
        <f>SUM(AG16:AG17)</f>
        <v>0</v>
      </c>
      <c r="AH18" s="83">
        <f>SUM(AH16:AH17)</f>
        <v>0</v>
      </c>
      <c r="AI18" s="78">
        <f>SUM(AI16:AI17)</f>
        <v>0</v>
      </c>
      <c r="AJ18" s="92">
        <f t="shared" ref="AJ18" si="9">SUM(AJ16:AJ17)</f>
        <v>0</v>
      </c>
      <c r="AK18" s="92">
        <f>SUM(AK16:AK17)</f>
        <v>0</v>
      </c>
      <c r="AL18" s="92">
        <f>SUM(AL16:AL17)</f>
        <v>0</v>
      </c>
      <c r="AM18" s="92">
        <f>SUM(AM16:AM17)</f>
        <v>0</v>
      </c>
      <c r="AN18" s="83">
        <f>SUM(AN16:AN17)</f>
        <v>0</v>
      </c>
      <c r="AO18" s="78">
        <f>SUM(AO16:AO17)</f>
        <v>0</v>
      </c>
      <c r="AP18" s="92">
        <f t="shared" ref="AP18" si="10">SUM(AP16:AP17)</f>
        <v>0</v>
      </c>
      <c r="AQ18" s="92">
        <f t="shared" ref="AQ18:BF18" si="11">SUM(AQ16:AQ17)</f>
        <v>0</v>
      </c>
      <c r="AR18" s="92">
        <f t="shared" si="11"/>
        <v>0</v>
      </c>
      <c r="AS18" s="92">
        <f t="shared" si="11"/>
        <v>0</v>
      </c>
      <c r="AT18" s="83">
        <f t="shared" si="11"/>
        <v>0</v>
      </c>
      <c r="AU18" s="78">
        <f t="shared" si="11"/>
        <v>0</v>
      </c>
      <c r="AV18" s="92">
        <f t="shared" si="11"/>
        <v>0</v>
      </c>
      <c r="AW18" s="92">
        <f t="shared" si="11"/>
        <v>0</v>
      </c>
      <c r="AX18" s="92">
        <f t="shared" si="11"/>
        <v>0</v>
      </c>
      <c r="AY18" s="92">
        <f t="shared" si="11"/>
        <v>0</v>
      </c>
      <c r="AZ18" s="83">
        <f t="shared" si="11"/>
        <v>0</v>
      </c>
      <c r="BA18" s="78">
        <f t="shared" si="11"/>
        <v>0</v>
      </c>
      <c r="BB18" s="92">
        <f t="shared" si="11"/>
        <v>0</v>
      </c>
      <c r="BC18" s="92">
        <f t="shared" si="11"/>
        <v>0</v>
      </c>
      <c r="BD18" s="92">
        <f t="shared" si="11"/>
        <v>0</v>
      </c>
      <c r="BE18" s="92">
        <f t="shared" si="11"/>
        <v>0</v>
      </c>
      <c r="BF18" s="83">
        <f t="shared" si="11"/>
        <v>0</v>
      </c>
      <c r="BG18" s="301"/>
      <c r="BH18" s="301"/>
      <c r="BI18" s="301"/>
      <c r="BJ18" s="301"/>
      <c r="BK18" s="301"/>
      <c r="BL18" s="173"/>
    </row>
    <row r="19" spans="1:64" x14ac:dyDescent="0.2">
      <c r="A19" s="204" t="s">
        <v>83</v>
      </c>
      <c r="B19" s="205" t="s">
        <v>444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3"/>
    </row>
    <row r="20" spans="1:64" x14ac:dyDescent="0.2">
      <c r="A20" s="201">
        <v>1</v>
      </c>
      <c r="B20" s="202"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3"/>
    </row>
    <row r="21" spans="1:64" x14ac:dyDescent="0.2">
      <c r="A21" s="201">
        <v>2</v>
      </c>
      <c r="B21" s="202"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3"/>
    </row>
    <row r="22" spans="1:64" x14ac:dyDescent="0.2">
      <c r="A22" s="201">
        <v>3</v>
      </c>
      <c r="B22" s="202"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3"/>
    </row>
    <row r="23" spans="1:64" x14ac:dyDescent="0.2">
      <c r="A23" s="201">
        <v>4</v>
      </c>
      <c r="B23" s="202"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3"/>
    </row>
    <row r="24" spans="1:64" ht="13.5" thickBot="1" x14ac:dyDescent="0.25">
      <c r="A24" s="206">
        <v>5</v>
      </c>
      <c r="B24" s="207" t="s">
        <v>86</v>
      </c>
      <c r="C24" s="284"/>
      <c r="D24" s="285"/>
      <c r="E24" s="100">
        <f>SUM(E20:E23)</f>
        <v>0</v>
      </c>
      <c r="F24" s="103">
        <f t="shared" ref="F24" si="12">SUM(F20:F23)</f>
        <v>0</v>
      </c>
      <c r="G24" s="103">
        <f>SUM(G20:G23)</f>
        <v>0</v>
      </c>
      <c r="H24" s="103">
        <f>SUM(H20:H23)</f>
        <v>0</v>
      </c>
      <c r="I24" s="103">
        <f>SUM(I20:I23)</f>
        <v>0</v>
      </c>
      <c r="J24" s="102">
        <f>SUM(J20:J23)</f>
        <v>0</v>
      </c>
      <c r="K24" s="100">
        <f>SUM(K20:K23)</f>
        <v>0</v>
      </c>
      <c r="L24" s="103">
        <f t="shared" ref="L24" si="13">SUM(L20:L23)</f>
        <v>0</v>
      </c>
      <c r="M24" s="103">
        <f>SUM(M20:M23)</f>
        <v>0</v>
      </c>
      <c r="N24" s="103">
        <f>SUM(N20:N23)</f>
        <v>0</v>
      </c>
      <c r="O24" s="103">
        <f>SUM(O20:O23)</f>
        <v>0</v>
      </c>
      <c r="P24" s="102">
        <f>SUM(P20:P23)</f>
        <v>0</v>
      </c>
      <c r="Q24" s="100">
        <f>SUM(Q20:Q23)</f>
        <v>0</v>
      </c>
      <c r="R24" s="103">
        <f t="shared" ref="R24" si="14">SUM(R20:R23)</f>
        <v>0</v>
      </c>
      <c r="S24" s="103">
        <f t="shared" ref="S24:BF24" si="15">SUM(S20:S23)</f>
        <v>0</v>
      </c>
      <c r="T24" s="103">
        <f t="shared" si="15"/>
        <v>0</v>
      </c>
      <c r="U24" s="103">
        <f t="shared" si="15"/>
        <v>0</v>
      </c>
      <c r="V24" s="102">
        <f t="shared" si="15"/>
        <v>0</v>
      </c>
      <c r="W24" s="100">
        <f t="shared" si="15"/>
        <v>0</v>
      </c>
      <c r="X24" s="103">
        <f t="shared" si="15"/>
        <v>0</v>
      </c>
      <c r="Y24" s="103">
        <f t="shared" si="15"/>
        <v>0</v>
      </c>
      <c r="Z24" s="103">
        <f t="shared" si="15"/>
        <v>0</v>
      </c>
      <c r="AA24" s="103">
        <f t="shared" si="15"/>
        <v>0</v>
      </c>
      <c r="AB24" s="102">
        <f t="shared" si="15"/>
        <v>0</v>
      </c>
      <c r="AC24" s="100">
        <f t="shared" si="15"/>
        <v>0</v>
      </c>
      <c r="AD24" s="103">
        <f t="shared" si="15"/>
        <v>0</v>
      </c>
      <c r="AE24" s="103">
        <f t="shared" si="15"/>
        <v>0</v>
      </c>
      <c r="AF24" s="103">
        <f t="shared" si="15"/>
        <v>0</v>
      </c>
      <c r="AG24" s="103">
        <f t="shared" si="15"/>
        <v>0</v>
      </c>
      <c r="AH24" s="102">
        <f t="shared" si="15"/>
        <v>0</v>
      </c>
      <c r="AI24" s="100">
        <f t="shared" si="15"/>
        <v>0</v>
      </c>
      <c r="AJ24" s="103">
        <f t="shared" si="15"/>
        <v>0</v>
      </c>
      <c r="AK24" s="103">
        <f t="shared" si="15"/>
        <v>0</v>
      </c>
      <c r="AL24" s="103">
        <f t="shared" si="15"/>
        <v>0</v>
      </c>
      <c r="AM24" s="103">
        <f t="shared" si="15"/>
        <v>0</v>
      </c>
      <c r="AN24" s="102">
        <f t="shared" si="15"/>
        <v>0</v>
      </c>
      <c r="AO24" s="100">
        <f t="shared" si="15"/>
        <v>0</v>
      </c>
      <c r="AP24" s="103">
        <f t="shared" si="15"/>
        <v>0</v>
      </c>
      <c r="AQ24" s="103">
        <f t="shared" si="15"/>
        <v>0</v>
      </c>
      <c r="AR24" s="103">
        <f t="shared" si="15"/>
        <v>0</v>
      </c>
      <c r="AS24" s="103">
        <f t="shared" si="15"/>
        <v>0</v>
      </c>
      <c r="AT24" s="102">
        <f t="shared" si="15"/>
        <v>0</v>
      </c>
      <c r="AU24" s="100">
        <f t="shared" si="15"/>
        <v>0</v>
      </c>
      <c r="AV24" s="103">
        <f t="shared" si="15"/>
        <v>0</v>
      </c>
      <c r="AW24" s="103">
        <f t="shared" si="15"/>
        <v>0</v>
      </c>
      <c r="AX24" s="103">
        <f t="shared" si="15"/>
        <v>0</v>
      </c>
      <c r="AY24" s="103">
        <f t="shared" si="15"/>
        <v>0</v>
      </c>
      <c r="AZ24" s="102">
        <f t="shared" si="15"/>
        <v>0</v>
      </c>
      <c r="BA24" s="100">
        <f t="shared" si="15"/>
        <v>0</v>
      </c>
      <c r="BB24" s="103">
        <f t="shared" si="15"/>
        <v>0</v>
      </c>
      <c r="BC24" s="103">
        <f t="shared" si="15"/>
        <v>0</v>
      </c>
      <c r="BD24" s="103">
        <f t="shared" si="15"/>
        <v>0</v>
      </c>
      <c r="BE24" s="103">
        <f t="shared" si="15"/>
        <v>0</v>
      </c>
      <c r="BF24" s="102">
        <f t="shared" si="15"/>
        <v>0</v>
      </c>
      <c r="BG24" s="301"/>
      <c r="BH24" s="301"/>
      <c r="BI24" s="301"/>
      <c r="BJ24" s="301"/>
      <c r="BK24" s="301"/>
      <c r="BL24" s="173"/>
    </row>
    <row r="25" spans="1:64" x14ac:dyDescent="0.2">
      <c r="A25" s="260"/>
      <c r="B25" s="445"/>
      <c r="C25" s="445"/>
      <c r="D25" s="445"/>
      <c r="E25" s="299"/>
      <c r="F25" s="299"/>
      <c r="G25" s="299"/>
      <c r="H25" s="299"/>
      <c r="I25" s="299"/>
      <c r="J25" s="299"/>
    </row>
    <row r="26" spans="1:64" x14ac:dyDescent="0.2">
      <c r="A26" s="299"/>
      <c r="B26" s="362" t="s">
        <v>525</v>
      </c>
      <c r="C26" s="362"/>
      <c r="D26" s="362"/>
      <c r="E26" s="301"/>
      <c r="F26" s="301"/>
      <c r="G26" s="301"/>
      <c r="H26" s="301"/>
      <c r="I26" s="301"/>
      <c r="J26" s="301"/>
    </row>
    <row r="27" spans="1:64" x14ac:dyDescent="0.2">
      <c r="A27" s="260"/>
      <c r="B27" s="447"/>
      <c r="C27" s="447"/>
      <c r="D27" s="447"/>
      <c r="E27" s="302"/>
      <c r="F27" s="302"/>
      <c r="G27" s="302"/>
      <c r="H27" s="302"/>
      <c r="I27" s="302"/>
      <c r="J27" s="302"/>
    </row>
    <row r="28" spans="1:64" x14ac:dyDescent="0.2">
      <c r="A28" s="301"/>
      <c r="B28" s="444"/>
      <c r="C28" s="448"/>
      <c r="D28" s="448"/>
      <c r="E28" s="303"/>
      <c r="F28" s="303"/>
      <c r="G28" s="303"/>
      <c r="H28" s="303"/>
      <c r="I28" s="303"/>
      <c r="J28" s="303"/>
    </row>
    <row r="29" spans="1:64" x14ac:dyDescent="0.2">
      <c r="A29" s="301"/>
      <c r="B29" s="444"/>
      <c r="C29" s="444"/>
      <c r="D29" s="444"/>
      <c r="E29" s="300"/>
      <c r="F29" s="300"/>
      <c r="G29" s="300"/>
      <c r="H29" s="300"/>
      <c r="I29" s="300"/>
      <c r="J29" s="300"/>
    </row>
    <row r="30" spans="1:64" x14ac:dyDescent="0.2">
      <c r="A30" s="301"/>
      <c r="B30" s="444"/>
      <c r="C30" s="444"/>
      <c r="D30" s="444"/>
      <c r="E30" s="300"/>
      <c r="F30" s="300"/>
      <c r="G30" s="300"/>
      <c r="H30" s="300"/>
      <c r="I30" s="300"/>
      <c r="J30" s="300"/>
    </row>
    <row r="31" spans="1:64" x14ac:dyDescent="0.2">
      <c r="A31" s="276"/>
      <c r="B31" s="447"/>
      <c r="C31" s="447"/>
      <c r="D31" s="447"/>
      <c r="E31" s="302"/>
      <c r="F31" s="302"/>
      <c r="G31" s="302"/>
      <c r="H31" s="302"/>
      <c r="I31" s="302"/>
      <c r="J31" s="302"/>
    </row>
    <row r="32" spans="1:64" x14ac:dyDescent="0.2">
      <c r="A32" s="301"/>
      <c r="B32" s="447"/>
      <c r="C32" s="447"/>
      <c r="D32" s="447"/>
      <c r="E32" s="302"/>
      <c r="F32" s="302"/>
      <c r="G32" s="302"/>
      <c r="H32" s="302"/>
      <c r="I32" s="302"/>
      <c r="J32" s="302"/>
    </row>
    <row r="33" spans="1:10" x14ac:dyDescent="0.2">
      <c r="A33" s="301"/>
      <c r="B33" s="447"/>
      <c r="C33" s="447"/>
      <c r="D33" s="447"/>
      <c r="E33" s="302"/>
      <c r="F33" s="302"/>
      <c r="G33" s="302"/>
      <c r="H33" s="302"/>
      <c r="I33" s="302"/>
      <c r="J33" s="302"/>
    </row>
    <row r="34" spans="1:10" x14ac:dyDescent="0.2">
      <c r="A34" s="276"/>
      <c r="B34" s="447"/>
      <c r="C34" s="447"/>
      <c r="D34" s="447"/>
      <c r="E34" s="302"/>
      <c r="F34" s="302"/>
      <c r="G34" s="302"/>
      <c r="H34" s="302"/>
      <c r="I34" s="302"/>
      <c r="J34" s="302"/>
    </row>
    <row r="35" spans="1:10" x14ac:dyDescent="0.2">
      <c r="A35" s="301"/>
      <c r="B35" s="447"/>
      <c r="C35" s="447"/>
      <c r="D35" s="447"/>
      <c r="E35" s="302"/>
      <c r="F35" s="302"/>
      <c r="G35" s="302"/>
      <c r="H35" s="302"/>
      <c r="I35" s="302"/>
      <c r="J35" s="302"/>
    </row>
    <row r="36" spans="1:10" x14ac:dyDescent="0.2">
      <c r="A36" s="301"/>
      <c r="B36" s="447"/>
      <c r="C36" s="447"/>
      <c r="D36" s="447"/>
      <c r="E36" s="302"/>
      <c r="F36" s="302"/>
      <c r="G36" s="302"/>
      <c r="H36" s="302"/>
      <c r="I36" s="302"/>
      <c r="J36" s="302"/>
    </row>
    <row r="37" spans="1:10" x14ac:dyDescent="0.2">
      <c r="A37" s="301"/>
      <c r="B37" s="447"/>
      <c r="C37" s="447"/>
      <c r="D37" s="447"/>
      <c r="E37" s="302"/>
      <c r="F37" s="302"/>
      <c r="G37" s="302"/>
      <c r="H37" s="302"/>
      <c r="I37" s="302"/>
      <c r="J37" s="302"/>
    </row>
    <row r="38" spans="1:10" x14ac:dyDescent="0.2">
      <c r="A38" s="301"/>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pageMargins left="0.74803149606299202" right="0.74803149606299202" top="0.98425196850393704" bottom="0.98425196850393704" header="0.511811023622047" footer="0.511811023622047"/>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שיבולת קופת תגמולים בע"מ</v>
      </c>
    </row>
    <row r="3" spans="1:25" ht="12.75" customHeight="1" x14ac:dyDescent="0.3">
      <c r="A3" s="266"/>
      <c r="B3" s="183" t="str">
        <f>CONCATENATE(הוראות!Z13,הוראות!F13)</f>
        <v>הנתונים ביחידות בודדות לשנת 2020</v>
      </c>
      <c r="C3" s="266"/>
      <c r="D3" s="266"/>
      <c r="E3" s="266"/>
      <c r="F3" s="266"/>
      <c r="G3" s="266"/>
      <c r="H3" s="266"/>
      <c r="I3" s="266"/>
      <c r="J3" s="266"/>
      <c r="K3" s="266"/>
      <c r="L3" s="266"/>
      <c r="M3" s="266"/>
      <c r="N3" s="266"/>
      <c r="O3" s="266"/>
      <c r="P3" s="266"/>
      <c r="Q3" s="266"/>
      <c r="R3" s="266"/>
      <c r="S3" s="266"/>
    </row>
    <row r="4" spans="1:25" ht="13.5" customHeight="1" x14ac:dyDescent="0.3">
      <c r="A4" s="158"/>
      <c r="B4" t="s">
        <v>423</v>
      </c>
    </row>
    <row r="6" spans="1:25" ht="13.5" thickBot="1" x14ac:dyDescent="0.25"/>
    <row r="7" spans="1:25" x14ac:dyDescent="0.2">
      <c r="A7" s="267"/>
      <c r="B7" s="453" t="s">
        <v>179</v>
      </c>
      <c r="C7" s="438"/>
      <c r="D7" s="438"/>
      <c r="E7" s="450" t="s">
        <v>140</v>
      </c>
      <c r="F7" s="451"/>
      <c r="G7" s="451"/>
      <c r="H7" s="451"/>
      <c r="I7" s="451"/>
      <c r="J7" s="452"/>
      <c r="K7" s="450" t="s">
        <v>141</v>
      </c>
      <c r="L7" s="451"/>
      <c r="M7" s="451"/>
      <c r="N7" s="451"/>
      <c r="O7" s="451"/>
      <c r="P7" s="452"/>
      <c r="Q7" s="450" t="s">
        <v>142</v>
      </c>
      <c r="R7" s="451"/>
      <c r="S7" s="451"/>
      <c r="T7" s="451"/>
      <c r="U7" s="451"/>
      <c r="V7" s="452"/>
    </row>
    <row r="8" spans="1:25" ht="25.5" customHeight="1" x14ac:dyDescent="0.2">
      <c r="A8" s="268"/>
      <c r="B8" s="440"/>
      <c r="C8" s="440"/>
      <c r="D8" s="440"/>
      <c r="E8" s="188" t="s">
        <v>182</v>
      </c>
      <c r="F8" s="47" t="s">
        <v>40</v>
      </c>
      <c r="G8" s="47" t="s">
        <v>392</v>
      </c>
      <c r="H8" s="47" t="s">
        <v>393</v>
      </c>
      <c r="I8" s="47" t="s">
        <v>394</v>
      </c>
      <c r="J8" s="160" t="s">
        <v>41</v>
      </c>
      <c r="K8" s="188" t="s">
        <v>182</v>
      </c>
      <c r="L8" s="47" t="s">
        <v>40</v>
      </c>
      <c r="M8" s="47" t="s">
        <v>392</v>
      </c>
      <c r="N8" s="47" t="s">
        <v>393</v>
      </c>
      <c r="O8" s="47" t="s">
        <v>394</v>
      </c>
      <c r="P8" s="160" t="s">
        <v>41</v>
      </c>
      <c r="Q8" s="188" t="s">
        <v>182</v>
      </c>
      <c r="R8" s="47" t="s">
        <v>40</v>
      </c>
      <c r="S8" s="47" t="s">
        <v>392</v>
      </c>
      <c r="T8" s="47" t="s">
        <v>393</v>
      </c>
      <c r="U8" s="47" t="s">
        <v>394</v>
      </c>
      <c r="V8" s="190" t="s">
        <v>41</v>
      </c>
    </row>
    <row r="9" spans="1:25" ht="13.5" thickBot="1" x14ac:dyDescent="0.25">
      <c r="A9" s="269"/>
      <c r="B9" s="442"/>
      <c r="C9" s="442"/>
      <c r="D9" s="442"/>
      <c r="E9" s="192" t="s">
        <v>42</v>
      </c>
      <c r="F9" s="193" t="s">
        <v>43</v>
      </c>
      <c r="G9" s="194" t="s">
        <v>44</v>
      </c>
      <c r="H9" s="194" t="s">
        <v>45</v>
      </c>
      <c r="I9" s="194" t="s">
        <v>46</v>
      </c>
      <c r="J9" s="195" t="s">
        <v>47</v>
      </c>
      <c r="K9" s="192" t="s">
        <v>48</v>
      </c>
      <c r="L9" s="193" t="s">
        <v>49</v>
      </c>
      <c r="M9" s="194" t="s">
        <v>50</v>
      </c>
      <c r="N9" s="194" t="s">
        <v>51</v>
      </c>
      <c r="O9" s="194" t="s">
        <v>52</v>
      </c>
      <c r="P9" s="195" t="s">
        <v>53</v>
      </c>
      <c r="Q9" s="192" t="s">
        <v>54</v>
      </c>
      <c r="R9" s="193" t="s">
        <v>55</v>
      </c>
      <c r="S9" s="194" t="s">
        <v>56</v>
      </c>
      <c r="T9" s="194" t="s">
        <v>57</v>
      </c>
      <c r="U9" s="194" t="s">
        <v>58</v>
      </c>
      <c r="V9" s="195" t="s">
        <v>59</v>
      </c>
      <c r="W9" s="121" t="s">
        <v>63</v>
      </c>
      <c r="X9" s="121" t="s">
        <v>64</v>
      </c>
      <c r="Y9" s="121" t="s">
        <v>65</v>
      </c>
    </row>
    <row r="10" spans="1:25" x14ac:dyDescent="0.2">
      <c r="A10" s="269" t="s">
        <v>72</v>
      </c>
      <c r="B10" s="459" t="s">
        <v>73</v>
      </c>
      <c r="C10" s="460"/>
      <c r="D10" s="460"/>
      <c r="E10" s="109"/>
      <c r="F10" s="110"/>
      <c r="G10" s="111"/>
      <c r="H10" s="111"/>
      <c r="I10" s="111"/>
      <c r="J10" s="112"/>
      <c r="K10" s="109"/>
      <c r="L10" s="110"/>
      <c r="M10" s="111"/>
      <c r="N10" s="111"/>
      <c r="O10" s="111"/>
      <c r="P10" s="112"/>
      <c r="Q10" s="109"/>
      <c r="R10" s="110"/>
      <c r="S10" s="111"/>
      <c r="T10" s="111"/>
      <c r="U10" s="111"/>
      <c r="V10" s="113"/>
    </row>
    <row r="11" spans="1:25" x14ac:dyDescent="0.2">
      <c r="A11" s="201">
        <v>3</v>
      </c>
      <c r="B11" s="202" t="s">
        <v>524</v>
      </c>
      <c r="C11" s="270"/>
      <c r="D11" s="271"/>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1">
        <v>4</v>
      </c>
      <c r="B12" s="202" t="s">
        <v>77</v>
      </c>
      <c r="C12" s="270"/>
      <c r="D12" s="271"/>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1">
        <v>5</v>
      </c>
      <c r="B13" s="304" t="s">
        <v>78</v>
      </c>
      <c r="C13" s="305"/>
      <c r="D13" s="305"/>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1">
        <v>6</v>
      </c>
      <c r="B14" s="304" t="s">
        <v>79</v>
      </c>
      <c r="C14" s="305"/>
      <c r="D14" s="305"/>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1">
        <v>7</v>
      </c>
      <c r="B15" s="464" t="s">
        <v>183</v>
      </c>
      <c r="C15" s="465"/>
      <c r="D15" s="465"/>
      <c r="E15" s="78">
        <f t="shared" ref="E15" si="0">SUM(E11:E14)</f>
        <v>0</v>
      </c>
      <c r="F15" s="92">
        <f t="shared" ref="F15:V15" si="1">SUM(F11:F14)</f>
        <v>0</v>
      </c>
      <c r="G15" s="92">
        <f t="shared" si="1"/>
        <v>0</v>
      </c>
      <c r="H15" s="92">
        <f t="shared" si="1"/>
        <v>0</v>
      </c>
      <c r="I15" s="92">
        <f t="shared" si="1"/>
        <v>0</v>
      </c>
      <c r="J15" s="83">
        <f t="shared" si="1"/>
        <v>0</v>
      </c>
      <c r="K15" s="78">
        <f t="shared" si="1"/>
        <v>0</v>
      </c>
      <c r="L15" s="92">
        <f t="shared" si="1"/>
        <v>0</v>
      </c>
      <c r="M15" s="92">
        <f t="shared" si="1"/>
        <v>0</v>
      </c>
      <c r="N15" s="92">
        <f t="shared" si="1"/>
        <v>0</v>
      </c>
      <c r="O15" s="92">
        <f t="shared" si="1"/>
        <v>0</v>
      </c>
      <c r="P15" s="83">
        <f t="shared" si="1"/>
        <v>0</v>
      </c>
      <c r="Q15" s="78">
        <f t="shared" si="1"/>
        <v>0</v>
      </c>
      <c r="R15" s="92">
        <f t="shared" si="1"/>
        <v>0</v>
      </c>
      <c r="S15" s="92">
        <f t="shared" si="1"/>
        <v>0</v>
      </c>
      <c r="T15" s="92">
        <f t="shared" si="1"/>
        <v>0</v>
      </c>
      <c r="U15" s="92">
        <f t="shared" si="1"/>
        <v>0</v>
      </c>
      <c r="V15" s="83">
        <f t="shared" si="1"/>
        <v>0</v>
      </c>
    </row>
    <row r="16" spans="1:25" x14ac:dyDescent="0.2">
      <c r="A16" s="204" t="s">
        <v>80</v>
      </c>
      <c r="B16" s="473" t="s">
        <v>184</v>
      </c>
      <c r="C16" s="474"/>
      <c r="D16" s="474"/>
      <c r="E16" s="86"/>
      <c r="F16" s="87"/>
      <c r="G16" s="88"/>
      <c r="H16" s="88"/>
      <c r="I16" s="88"/>
      <c r="J16" s="89"/>
      <c r="K16" s="86"/>
      <c r="L16" s="87"/>
      <c r="M16" s="88"/>
      <c r="N16" s="88"/>
      <c r="O16" s="88"/>
      <c r="P16" s="89"/>
      <c r="Q16" s="86"/>
      <c r="R16" s="87"/>
      <c r="S16" s="88"/>
      <c r="T16" s="88"/>
      <c r="U16" s="88"/>
      <c r="V16" s="89"/>
    </row>
    <row r="17" spans="1:22" x14ac:dyDescent="0.2">
      <c r="A17" s="201">
        <v>1</v>
      </c>
      <c r="B17" s="461" t="s">
        <v>76</v>
      </c>
      <c r="C17" s="462"/>
      <c r="D17" s="463"/>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1">
        <v>2</v>
      </c>
      <c r="B18" s="461" t="s">
        <v>77</v>
      </c>
      <c r="C18" s="462"/>
      <c r="D18" s="463"/>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1">
        <v>3</v>
      </c>
      <c r="B19" s="464" t="s">
        <v>82</v>
      </c>
      <c r="C19" s="465"/>
      <c r="D19" s="465"/>
      <c r="E19" s="78">
        <f>SUM(E17:E18)</f>
        <v>0</v>
      </c>
      <c r="F19" s="92">
        <f t="shared" ref="F19" si="2">SUM(F17:F18)</f>
        <v>0</v>
      </c>
      <c r="G19" s="92">
        <f t="shared" ref="G19:V19" si="3">SUM(G17:G18)</f>
        <v>0</v>
      </c>
      <c r="H19" s="92">
        <f t="shared" si="3"/>
        <v>0</v>
      </c>
      <c r="I19" s="92">
        <f t="shared" si="3"/>
        <v>0</v>
      </c>
      <c r="J19" s="83">
        <f t="shared" si="3"/>
        <v>0</v>
      </c>
      <c r="K19" s="78">
        <f t="shared" si="3"/>
        <v>0</v>
      </c>
      <c r="L19" s="92">
        <f t="shared" si="3"/>
        <v>0</v>
      </c>
      <c r="M19" s="92">
        <f t="shared" si="3"/>
        <v>0</v>
      </c>
      <c r="N19" s="92">
        <f t="shared" si="3"/>
        <v>0</v>
      </c>
      <c r="O19" s="92">
        <f t="shared" si="3"/>
        <v>0</v>
      </c>
      <c r="P19" s="83">
        <f t="shared" si="3"/>
        <v>0</v>
      </c>
      <c r="Q19" s="78">
        <f t="shared" si="3"/>
        <v>0</v>
      </c>
      <c r="R19" s="92">
        <f t="shared" si="3"/>
        <v>0</v>
      </c>
      <c r="S19" s="92">
        <f t="shared" si="3"/>
        <v>0</v>
      </c>
      <c r="T19" s="92">
        <f t="shared" si="3"/>
        <v>0</v>
      </c>
      <c r="U19" s="92">
        <f t="shared" si="3"/>
        <v>0</v>
      </c>
      <c r="V19" s="83">
        <f t="shared" si="3"/>
        <v>0</v>
      </c>
    </row>
    <row r="20" spans="1:22" x14ac:dyDescent="0.2">
      <c r="A20" s="204" t="s">
        <v>83</v>
      </c>
      <c r="B20" s="466" t="s">
        <v>444</v>
      </c>
      <c r="C20" s="467"/>
      <c r="D20" s="468"/>
      <c r="E20" s="86"/>
      <c r="F20" s="87"/>
      <c r="G20" s="88"/>
      <c r="H20" s="88"/>
      <c r="I20" s="88"/>
      <c r="J20" s="89"/>
      <c r="K20" s="86"/>
      <c r="L20" s="87"/>
      <c r="M20" s="88"/>
      <c r="N20" s="88"/>
      <c r="O20" s="88"/>
      <c r="P20" s="89"/>
      <c r="Q20" s="86"/>
      <c r="R20" s="87"/>
      <c r="S20" s="88"/>
      <c r="T20" s="88"/>
      <c r="U20" s="88"/>
      <c r="V20" s="89"/>
    </row>
    <row r="21" spans="1:22" x14ac:dyDescent="0.2">
      <c r="A21" s="201">
        <v>1</v>
      </c>
      <c r="B21" s="461" t="s">
        <v>76</v>
      </c>
      <c r="C21" s="462"/>
      <c r="D21" s="463"/>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1">
        <v>2</v>
      </c>
      <c r="B22" s="461" t="s">
        <v>77</v>
      </c>
      <c r="C22" s="462"/>
      <c r="D22" s="463"/>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1">
        <v>3</v>
      </c>
      <c r="B23" s="461" t="s">
        <v>84</v>
      </c>
      <c r="C23" s="462"/>
      <c r="D23" s="463"/>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1">
        <v>4</v>
      </c>
      <c r="B24" s="464" t="s">
        <v>85</v>
      </c>
      <c r="C24" s="465"/>
      <c r="D24" s="469"/>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6">
        <v>5</v>
      </c>
      <c r="B25" s="470" t="s">
        <v>86</v>
      </c>
      <c r="C25" s="471"/>
      <c r="D25" s="472"/>
      <c r="E25" s="100">
        <f>SUM(E21:E24)</f>
        <v>0</v>
      </c>
      <c r="F25" s="103">
        <f t="shared" ref="F25" si="4">SUM(F21:F24)</f>
        <v>0</v>
      </c>
      <c r="G25" s="103">
        <f t="shared" ref="G25:V25" si="5">SUM(G21:G24)</f>
        <v>0</v>
      </c>
      <c r="H25" s="103">
        <f t="shared" si="5"/>
        <v>0</v>
      </c>
      <c r="I25" s="103">
        <f t="shared" si="5"/>
        <v>0</v>
      </c>
      <c r="J25" s="102">
        <f t="shared" si="5"/>
        <v>0</v>
      </c>
      <c r="K25" s="100">
        <f t="shared" si="5"/>
        <v>0</v>
      </c>
      <c r="L25" s="103">
        <f t="shared" si="5"/>
        <v>0</v>
      </c>
      <c r="M25" s="103">
        <f t="shared" si="5"/>
        <v>0</v>
      </c>
      <c r="N25" s="103">
        <f t="shared" si="5"/>
        <v>0</v>
      </c>
      <c r="O25" s="103">
        <f t="shared" si="5"/>
        <v>0</v>
      </c>
      <c r="P25" s="102">
        <f t="shared" si="5"/>
        <v>0</v>
      </c>
      <c r="Q25" s="100">
        <f t="shared" si="5"/>
        <v>0</v>
      </c>
      <c r="R25" s="103">
        <f t="shared" si="5"/>
        <v>0</v>
      </c>
      <c r="S25" s="103">
        <f t="shared" si="5"/>
        <v>0</v>
      </c>
      <c r="T25" s="103">
        <f t="shared" si="5"/>
        <v>0</v>
      </c>
      <c r="U25" s="103">
        <f t="shared" si="5"/>
        <v>0</v>
      </c>
      <c r="V25" s="102">
        <f t="shared" si="5"/>
        <v>0</v>
      </c>
    </row>
    <row r="26" spans="1:22" x14ac:dyDescent="0.2">
      <c r="A26" s="260"/>
      <c r="B26" s="445"/>
      <c r="C26" s="445"/>
      <c r="D26" s="445"/>
    </row>
    <row r="27" spans="1:22" x14ac:dyDescent="0.2">
      <c r="A27" s="299"/>
      <c r="B27" s="362" t="s">
        <v>525</v>
      </c>
      <c r="C27" s="362"/>
      <c r="D27" s="362"/>
    </row>
    <row r="28" spans="1:22" x14ac:dyDescent="0.2">
      <c r="A28" s="260"/>
      <c r="B28" s="447"/>
      <c r="C28" s="447"/>
      <c r="D28" s="447"/>
    </row>
    <row r="29" spans="1:22" x14ac:dyDescent="0.2">
      <c r="A29" s="301"/>
      <c r="B29" s="444"/>
      <c r="C29" s="448"/>
      <c r="D29" s="448"/>
    </row>
    <row r="30" spans="1:22" x14ac:dyDescent="0.2">
      <c r="A30" s="301"/>
      <c r="B30" s="444"/>
      <c r="C30" s="444"/>
      <c r="D30" s="444"/>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שיבולת קופת תגמולים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0.99365079365079367</v>
      </c>
      <c r="E10" s="116">
        <f>IF('נספח א4 - G'!$D$14=0,"",'נספח א4 - G'!F14/'נספח א4 - G'!$D$14)</f>
        <v>6.3492063492063492E-3</v>
      </c>
      <c r="F10" s="116">
        <f>IF('נספח א4 - G'!$D$14=0,"",'נספח א4 - G'!G14/'נספח א4 - G'!$D$14)</f>
        <v>0</v>
      </c>
      <c r="G10" s="116">
        <f>IF('נספח א4 - G'!$D$14=0,"",'נספח א4 - G'!H14/'נספח א4 - G'!$D$14)</f>
        <v>0</v>
      </c>
      <c r="H10" s="116">
        <f>IF('נספח א4 - G'!$D$14=0,"",'נספח א4 - G'!I14/'נספח א4 - G'!$D$14)</f>
        <v>0</v>
      </c>
      <c r="I10" s="116">
        <f>IF('נספח א4 - G'!$D$14=0,"",'נספח א4 - G'!J14/'נספח א4 - G'!$D$14)</f>
        <v>0</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tabSelected="1" workbookViewId="0">
      <selection activeCell="F13" sqref="F13"/>
    </sheetView>
  </sheetViews>
  <sheetFormatPr defaultColWidth="9.140625" defaultRowHeight="12.75" x14ac:dyDescent="0.2"/>
  <cols>
    <col min="1" max="1" width="3.85546875" style="210" customWidth="1"/>
    <col min="2" max="2" width="63.28515625" style="210" customWidth="1"/>
    <col min="3" max="3" width="11.42578125" style="210" customWidth="1"/>
    <col min="4" max="4" width="11.85546875" style="210"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9" t="s">
        <v>373</v>
      </c>
      <c r="B2" s="139"/>
      <c r="C2" s="139"/>
      <c r="D2" s="139"/>
      <c r="E2" s="139"/>
      <c r="F2" s="139"/>
      <c r="G2" s="139"/>
      <c r="H2" s="139"/>
      <c r="I2" s="139"/>
      <c r="J2" s="139"/>
      <c r="K2" s="139"/>
      <c r="L2" s="139"/>
      <c r="M2" s="209"/>
    </row>
    <row r="3" spans="1:26" ht="17.25" customHeight="1" x14ac:dyDescent="0.25">
      <c r="A3" s="217" t="s">
        <v>374</v>
      </c>
      <c r="B3" s="385" t="s">
        <v>532</v>
      </c>
      <c r="C3" s="385"/>
      <c r="D3" s="385"/>
      <c r="E3" s="385"/>
      <c r="F3" s="386" t="s">
        <v>533</v>
      </c>
      <c r="G3" s="387"/>
      <c r="H3" s="387"/>
      <c r="I3" s="377"/>
      <c r="J3" s="140"/>
      <c r="K3" s="140"/>
      <c r="L3" s="140"/>
      <c r="M3" s="140"/>
    </row>
    <row r="4" spans="1:26" ht="15.75" x14ac:dyDescent="0.25">
      <c r="A4" s="141" t="s">
        <v>375</v>
      </c>
      <c r="B4" s="385" t="s">
        <v>395</v>
      </c>
      <c r="C4" s="385"/>
      <c r="D4" s="385"/>
      <c r="E4" s="385"/>
      <c r="F4" s="385"/>
      <c r="G4" s="385"/>
      <c r="H4" s="385"/>
      <c r="I4" s="385"/>
      <c r="J4" s="385"/>
      <c r="K4" s="385"/>
      <c r="L4" s="385"/>
      <c r="M4" s="385"/>
    </row>
    <row r="5" spans="1:26" ht="15.75" x14ac:dyDescent="0.25">
      <c r="A5" s="141" t="s">
        <v>376</v>
      </c>
      <c r="B5" s="385" t="s">
        <v>377</v>
      </c>
      <c r="C5" s="385"/>
      <c r="D5" s="385"/>
      <c r="E5" s="385"/>
      <c r="F5" s="385"/>
      <c r="G5" s="385"/>
      <c r="H5" s="385"/>
      <c r="I5" s="385"/>
      <c r="J5" s="385"/>
      <c r="K5" s="385"/>
      <c r="L5" s="385"/>
      <c r="M5" s="385"/>
    </row>
    <row r="6" spans="1:26" ht="15.75" x14ac:dyDescent="0.25">
      <c r="A6" s="141" t="s">
        <v>378</v>
      </c>
      <c r="B6" s="385" t="s">
        <v>379</v>
      </c>
      <c r="C6" s="385"/>
      <c r="D6" s="385"/>
      <c r="E6" s="385"/>
      <c r="F6" s="385"/>
      <c r="G6" s="385"/>
      <c r="H6" s="385"/>
      <c r="I6" s="385"/>
      <c r="J6" s="385"/>
      <c r="K6" s="385"/>
      <c r="L6" s="385"/>
      <c r="M6" s="385"/>
    </row>
    <row r="7" spans="1:26" ht="13.5" customHeight="1" x14ac:dyDescent="0.2">
      <c r="A7" s="141" t="s">
        <v>380</v>
      </c>
      <c r="B7" s="385" t="s">
        <v>381</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41" t="s">
        <v>454</v>
      </c>
      <c r="B9" s="385" t="s">
        <v>455</v>
      </c>
      <c r="C9" s="385"/>
      <c r="D9" s="385"/>
      <c r="E9" s="385"/>
      <c r="F9" s="209"/>
      <c r="G9" s="209"/>
      <c r="H9" s="209"/>
      <c r="I9" s="209"/>
      <c r="J9" s="209"/>
      <c r="K9" s="209"/>
      <c r="L9" s="209"/>
      <c r="M9" s="209"/>
    </row>
    <row r="11" spans="1:26" ht="13.5" thickBot="1" x14ac:dyDescent="0.25"/>
    <row r="12" spans="1:26" ht="41.25" customHeight="1" thickBot="1" x14ac:dyDescent="0.25">
      <c r="B12" s="211" t="s">
        <v>382</v>
      </c>
      <c r="C12" s="212" t="s">
        <v>383</v>
      </c>
      <c r="D12" s="213" t="s">
        <v>384</v>
      </c>
      <c r="E12" s="214" t="s">
        <v>385</v>
      </c>
      <c r="F12" s="214" t="s">
        <v>386</v>
      </c>
      <c r="G12" s="215" t="s">
        <v>387</v>
      </c>
      <c r="H12" s="380" t="s">
        <v>388</v>
      </c>
      <c r="I12" s="380"/>
      <c r="J12" s="381"/>
    </row>
    <row r="13" spans="1:26" ht="18.75" customHeight="1" thickBot="1" x14ac:dyDescent="0.25">
      <c r="B13" s="142" t="s">
        <v>369</v>
      </c>
      <c r="C13" s="216">
        <f>VLOOKUP(B13,'רשימת גופים'!A3:B230,2,0)</f>
        <v>520030693</v>
      </c>
      <c r="D13" s="155" t="s">
        <v>534</v>
      </c>
      <c r="E13" s="156" t="s">
        <v>535</v>
      </c>
      <c r="F13" s="156">
        <v>2020</v>
      </c>
      <c r="G13" s="208" t="s">
        <v>445</v>
      </c>
      <c r="H13" s="382" t="str">
        <f>CONCATENATE("netunim","_",C13,"_",F13,".xlsx")</f>
        <v>netunim_520030693_2020.xlsx</v>
      </c>
      <c r="I13" s="383"/>
      <c r="J13" s="384"/>
      <c r="Z13" s="9" t="s">
        <v>436</v>
      </c>
    </row>
    <row r="15" spans="1:26" x14ac:dyDescent="0.2">
      <c r="B15" t="s">
        <v>423</v>
      </c>
      <c r="C15" s="219"/>
      <c r="D15" s="219"/>
    </row>
    <row r="16" spans="1:26" x14ac:dyDescent="0.2">
      <c r="B16" s="220" t="s">
        <v>422</v>
      </c>
      <c r="C16" s="219"/>
      <c r="D16" s="219"/>
    </row>
    <row r="17" spans="2:4" x14ac:dyDescent="0.2">
      <c r="B17" t="s">
        <v>453</v>
      </c>
      <c r="C17" s="219"/>
      <c r="D17" s="219"/>
    </row>
    <row r="18" spans="2:4" x14ac:dyDescent="0.2">
      <c r="B18" t="s">
        <v>410</v>
      </c>
      <c r="C18" s="219"/>
      <c r="D18" s="219" t="s">
        <v>404</v>
      </c>
    </row>
    <row r="19" spans="2:4" x14ac:dyDescent="0.2">
      <c r="B19" t="s">
        <v>411</v>
      </c>
      <c r="C19" s="219"/>
      <c r="D19" s="219" t="s">
        <v>405</v>
      </c>
    </row>
    <row r="20" spans="2:4" x14ac:dyDescent="0.2">
      <c r="B20" t="s">
        <v>412</v>
      </c>
      <c r="C20" s="219"/>
      <c r="D20" s="219" t="s">
        <v>406</v>
      </c>
    </row>
    <row r="21" spans="2:4" x14ac:dyDescent="0.2">
      <c r="B21" t="s">
        <v>413</v>
      </c>
      <c r="C21" s="219"/>
      <c r="D21" s="219" t="s">
        <v>424</v>
      </c>
    </row>
    <row r="22" spans="2:4" x14ac:dyDescent="0.2">
      <c r="B22" t="s">
        <v>414</v>
      </c>
      <c r="C22" s="219"/>
      <c r="D22" s="219" t="s">
        <v>425</v>
      </c>
    </row>
    <row r="23" spans="2:4" x14ac:dyDescent="0.2">
      <c r="B23" t="s">
        <v>415</v>
      </c>
      <c r="C23" s="219"/>
      <c r="D23" s="219" t="s">
        <v>426</v>
      </c>
    </row>
    <row r="24" spans="2:4" x14ac:dyDescent="0.2">
      <c r="B24" t="s">
        <v>416</v>
      </c>
      <c r="C24" s="219"/>
      <c r="D24" s="219" t="s">
        <v>428</v>
      </c>
    </row>
    <row r="25" spans="2:4" x14ac:dyDescent="0.2">
      <c r="B25" t="s">
        <v>417</v>
      </c>
      <c r="C25" s="219"/>
      <c r="D25" s="219" t="s">
        <v>427</v>
      </c>
    </row>
    <row r="26" spans="2:4" x14ac:dyDescent="0.2">
      <c r="B26" t="s">
        <v>418</v>
      </c>
      <c r="C26" s="219"/>
      <c r="D26" s="219" t="s">
        <v>429</v>
      </c>
    </row>
    <row r="27" spans="2:4" x14ac:dyDescent="0.2">
      <c r="B27" t="s">
        <v>419</v>
      </c>
      <c r="C27" s="219"/>
      <c r="D27" s="219" t="s">
        <v>407</v>
      </c>
    </row>
    <row r="28" spans="2:4" x14ac:dyDescent="0.2">
      <c r="B28" t="s">
        <v>420</v>
      </c>
      <c r="C28" s="219"/>
      <c r="D28" s="219" t="s">
        <v>450</v>
      </c>
    </row>
    <row r="29" spans="2:4" x14ac:dyDescent="0.2">
      <c r="B29" t="s">
        <v>421</v>
      </c>
      <c r="C29" s="219"/>
      <c r="D29" s="219" t="s">
        <v>408</v>
      </c>
    </row>
    <row r="30" spans="2:4" x14ac:dyDescent="0.2">
      <c r="B30" t="s">
        <v>437</v>
      </c>
      <c r="C30" s="219"/>
      <c r="D30" s="219" t="s">
        <v>430</v>
      </c>
    </row>
    <row r="31" spans="2:4" x14ac:dyDescent="0.2">
      <c r="B31" t="s">
        <v>438</v>
      </c>
      <c r="C31" s="219"/>
      <c r="D31" s="219" t="s">
        <v>431</v>
      </c>
    </row>
    <row r="32" spans="2:4" x14ac:dyDescent="0.2">
      <c r="B32" t="s">
        <v>439</v>
      </c>
      <c r="C32" s="219"/>
      <c r="D32" s="219" t="s">
        <v>432</v>
      </c>
    </row>
    <row r="33" spans="2:4" x14ac:dyDescent="0.2">
      <c r="B33" t="s">
        <v>440</v>
      </c>
      <c r="C33" s="219"/>
      <c r="D33" s="219" t="s">
        <v>433</v>
      </c>
    </row>
    <row r="34" spans="2:4" x14ac:dyDescent="0.2">
      <c r="B34" t="s">
        <v>441</v>
      </c>
      <c r="C34" s="219"/>
      <c r="D34" s="219" t="s">
        <v>434</v>
      </c>
    </row>
    <row r="35" spans="2:4" x14ac:dyDescent="0.2">
      <c r="B35" t="s">
        <v>442</v>
      </c>
      <c r="C35" s="219"/>
      <c r="D35" s="219"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formula1>List_Names</formula1>
    </dataValidation>
  </dataValidations>
  <pageMargins left="0.7" right="0.7" top="0.75" bottom="0.75" header="0.3" footer="0.3"/>
  <pageSetup paperSize="9" orientation="portrait" r:id="rId1"/>
  <ignoredErrors>
    <ignoredError sqref="H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print="0" autoFill="0" autoLine="0" autoPict="0">
                <anchor moveWithCells="1" sizeWithCells="1">
                  <from>
                    <xdr:col>1</xdr:col>
                    <xdr:colOff>0</xdr:colOff>
                    <xdr:row>12</xdr:row>
                    <xdr:rowOff>0</xdr:rowOff>
                  </from>
                  <to>
                    <xdr:col>2</xdr:col>
                    <xdr:colOff>161925</xdr:colOff>
                    <xdr:row>13</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שיבולת קופת תגמולים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שיבולת קופת תגמולים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שיבולת קופת תגמולים בע"מ</v>
      </c>
    </row>
    <row r="3" spans="2:23" ht="15.75" x14ac:dyDescent="0.25">
      <c r="B3" s="183" t="str">
        <f>CONCATENATE(הוראות!Z13,הוראות!F13)</f>
        <v>הנתונים ביחידות בודדות לשנת 2020</v>
      </c>
    </row>
    <row r="4" spans="2:23" ht="18.75" x14ac:dyDescent="0.3">
      <c r="B4" t="s">
        <v>423</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0</v>
      </c>
      <c r="E10" s="116">
        <f>IF('נספח א5 - G'!$D$14=0,"",'נספח א5 - G'!F14/'נספח א5 - G'!$D$14)</f>
        <v>1</v>
      </c>
      <c r="F10" s="116">
        <f>IF('נספח א5 - G'!$D$14=0,"",'נספח א5 - G'!G14/'נספח א5 - G'!$D$14)</f>
        <v>0</v>
      </c>
      <c r="G10" s="116">
        <f>IF('נספח א5 - G'!$D$14=0,"",'נספח א5 - G'!H14/'נספח א5 - G'!$D$14)</f>
        <v>0</v>
      </c>
      <c r="H10" s="116">
        <f>IF('נספח א5 - G'!$D$14=0,"",'נספח א5 - G'!I14/'נספח א5 - G'!$D$14)</f>
        <v>0</v>
      </c>
      <c r="I10" s="116">
        <f>IF('נספח א5 - G'!$D$14=0,"",'נספח א5 - G'!J14/'נספח א5 - G'!$D$14)</f>
        <v>0</v>
      </c>
      <c r="J10" s="116">
        <f>IF('נספח א5 - G'!$K$14=0,"",'נספח א5 - G'!K14/'נספח א5 - G'!$K$14)</f>
        <v>1</v>
      </c>
      <c r="K10" s="116">
        <f>IF('נספח א5 - G'!$K$14=0,"",'נספח א5 - G'!L14/'נספח א5 - G'!$K$14)</f>
        <v>0</v>
      </c>
      <c r="L10" s="116">
        <f>IF('נספח א5 - G'!$K$14=0,"",'נספח א5 - G'!M14/'נספח א5 - G'!$K$14)</f>
        <v>0</v>
      </c>
      <c r="M10" s="116">
        <f>IF('נספח א5 - G'!$K$14=0,"",'נספח א5 - G'!N14/'נספח א5 - G'!$K$14)</f>
        <v>0.81818181818181823</v>
      </c>
      <c r="N10" s="116">
        <f>IF('נספח א5 - G'!$K$14=0,"",'נספח א5 - G'!O14/'נספח א5 - G'!$K$14)</f>
        <v>0.18181818181818182</v>
      </c>
      <c r="O10" s="116">
        <f>IF('נספח א5 - G'!$K$14=0,"",'נספח א5 - G'!P14/'נספח א5 - G'!$K$14)</f>
        <v>0</v>
      </c>
      <c r="P10" s="116">
        <f>IF('נספח א5 - G'!$K$14=0,"",'נספח א5 - G'!Q14/'נספח א5 - G'!$K$14)</f>
        <v>0</v>
      </c>
      <c r="Q10" s="116">
        <f>IF('נספח א5 - G'!$R$14=0,"",'נספח א5 - G'!R14/'נספח א5 - G'!$R$14)</f>
        <v>1</v>
      </c>
      <c r="R10" s="116">
        <f>IF('נספח א5 - G'!$R$14=0,"",'נספח א5 - G'!S14/'נספח א5 - G'!$R$14)</f>
        <v>0.42857142857142855</v>
      </c>
      <c r="S10" s="116">
        <f>IF('נספח א5 - G'!$R$14=0,"",'נספח א5 - G'!T14/'נספח א5 - G'!$R$14)</f>
        <v>0.42857142857142855</v>
      </c>
      <c r="T10" s="116">
        <f>IF('נספח א5 - G'!$R$14=0,"",'נספח א5 - G'!U14/'נספח א5 - G'!$R$14)</f>
        <v>0</v>
      </c>
      <c r="U10" s="116">
        <f>IF('נספח א5 - G'!$R$14=0,"",'נספח א5 - G'!V14/'נספח א5 - G'!$R$14)</f>
        <v>0.14285714285714285</v>
      </c>
      <c r="V10" s="116">
        <f>IF('נספח א5 - G'!$R$14=0,"",'נספח א5 - G'!W14/'נספח א5 - G'!$R$14)</f>
        <v>0</v>
      </c>
      <c r="W10" s="117">
        <f>IF('נספח א5 - G'!$R$14=0,"",'נספח א5 - G'!X14/'נספח א5 - G'!$R$14)</f>
        <v>0</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שיבולת קופת תגמולים בע"מ</v>
      </c>
    </row>
    <row r="3" spans="2:23" ht="15.75" x14ac:dyDescent="0.25">
      <c r="B3" s="183" t="str">
        <f>CONCATENATE(הוראות!Z13,הוראות!F13)</f>
        <v>הנתונים ביחידות בודדות לשנת 2020</v>
      </c>
    </row>
    <row r="4" spans="2:23" ht="18.75" x14ac:dyDescent="0.3">
      <c r="B4" t="s">
        <v>423</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שיבולת קופת תגמולים בע"מ</v>
      </c>
    </row>
    <row r="3" spans="2:23" ht="15.75" x14ac:dyDescent="0.25">
      <c r="B3" s="183" t="str">
        <f>CONCATENATE(הוראות!Z13,הוראות!F13)</f>
        <v>הנתונים ביחידות בודדות לשנת 2020</v>
      </c>
    </row>
    <row r="4" spans="2:23" ht="18.75" x14ac:dyDescent="0.3">
      <c r="B4" t="s">
        <v>423</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t="s">
        <v>423</v>
      </c>
    </row>
    <row r="4" spans="1:16" ht="12.75" customHeight="1" x14ac:dyDescent="0.2">
      <c r="B4" s="10"/>
      <c r="C4" s="509" t="s">
        <v>87</v>
      </c>
      <c r="D4" s="510"/>
      <c r="E4" s="510"/>
      <c r="F4" s="510"/>
      <c r="G4" s="510"/>
      <c r="H4" s="510"/>
      <c r="I4" s="510"/>
      <c r="J4" s="510"/>
      <c r="K4" s="510"/>
      <c r="L4" s="510"/>
      <c r="M4" s="510"/>
      <c r="N4" s="510"/>
      <c r="O4" s="510"/>
      <c r="P4" s="511"/>
    </row>
    <row r="5" spans="1:16" x14ac:dyDescent="0.2">
      <c r="B5" s="10"/>
      <c r="C5" s="512" t="s">
        <v>96</v>
      </c>
      <c r="D5" s="513"/>
      <c r="E5" s="513"/>
      <c r="F5" s="513"/>
      <c r="G5" s="513"/>
      <c r="H5" s="513"/>
      <c r="I5" s="514"/>
      <c r="J5" s="512" t="s">
        <v>97</v>
      </c>
      <c r="K5" s="513"/>
      <c r="L5" s="513"/>
      <c r="M5" s="513"/>
      <c r="N5" s="513"/>
      <c r="O5" s="513"/>
      <c r="P5" s="514"/>
    </row>
    <row r="6" spans="1:16" ht="12.75" customHeight="1" x14ac:dyDescent="0.2">
      <c r="B6" s="10"/>
      <c r="C6" s="520" t="s">
        <v>194</v>
      </c>
      <c r="D6" s="255" t="s">
        <v>33</v>
      </c>
      <c r="E6" s="256"/>
      <c r="F6" s="256"/>
      <c r="G6" s="256"/>
      <c r="H6" s="256"/>
      <c r="I6" s="257"/>
      <c r="J6" s="522" t="s">
        <v>194</v>
      </c>
      <c r="K6" s="506" t="s">
        <v>33</v>
      </c>
      <c r="L6" s="507"/>
      <c r="M6" s="507"/>
      <c r="N6" s="507"/>
      <c r="O6" s="507"/>
      <c r="P6" s="508"/>
    </row>
    <row r="7" spans="1:16" ht="25.5" x14ac:dyDescent="0.2">
      <c r="B7" s="518" t="s">
        <v>34</v>
      </c>
      <c r="C7" s="521"/>
      <c r="D7" s="11" t="s">
        <v>493</v>
      </c>
      <c r="E7" s="47" t="s">
        <v>494</v>
      </c>
      <c r="F7" s="11" t="s">
        <v>392</v>
      </c>
      <c r="G7" s="11" t="s">
        <v>393</v>
      </c>
      <c r="H7" s="11" t="s">
        <v>394</v>
      </c>
      <c r="I7" s="157" t="s">
        <v>41</v>
      </c>
      <c r="J7" s="523"/>
      <c r="K7" s="11" t="s">
        <v>493</v>
      </c>
      <c r="L7" s="47" t="s">
        <v>494</v>
      </c>
      <c r="M7" s="11" t="s">
        <v>392</v>
      </c>
      <c r="N7" s="11" t="s">
        <v>393</v>
      </c>
      <c r="O7" s="11" t="s">
        <v>394</v>
      </c>
      <c r="P7" s="157" t="s">
        <v>41</v>
      </c>
    </row>
    <row r="8" spans="1:16" x14ac:dyDescent="0.2">
      <c r="B8" s="519"/>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1"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1" t="s">
        <v>497</v>
      </c>
      <c r="C13" s="34">
        <f t="shared" ref="C13" si="0">SUM(D13:I13)</f>
        <v>995</v>
      </c>
      <c r="D13" s="129">
        <v>280</v>
      </c>
      <c r="E13" s="126">
        <v>220</v>
      </c>
      <c r="F13" s="126">
        <v>230</v>
      </c>
      <c r="G13" s="126">
        <v>115</v>
      </c>
      <c r="H13" s="126">
        <v>80</v>
      </c>
      <c r="I13" s="126">
        <v>70</v>
      </c>
      <c r="J13" s="34">
        <f t="shared" ref="J13" si="1">SUM(K13:P13)</f>
        <v>980</v>
      </c>
      <c r="K13" s="130">
        <v>220</v>
      </c>
      <c r="L13" s="126">
        <v>180</v>
      </c>
      <c r="M13" s="126">
        <v>350</v>
      </c>
      <c r="N13" s="126">
        <v>110</v>
      </c>
      <c r="O13" s="126">
        <v>80</v>
      </c>
      <c r="P13" s="127">
        <v>40</v>
      </c>
    </row>
    <row r="14" spans="1:16" ht="13.5" customHeight="1" x14ac:dyDescent="0.2">
      <c r="A14" s="166">
        <v>4</v>
      </c>
      <c r="B14" s="167" t="s">
        <v>77</v>
      </c>
      <c r="C14" s="34">
        <f>SUM(D14:I14)</f>
        <v>1240</v>
      </c>
      <c r="D14" s="129">
        <v>200</v>
      </c>
      <c r="E14" s="126">
        <v>210</v>
      </c>
      <c r="F14" s="126">
        <v>420</v>
      </c>
      <c r="G14" s="126">
        <v>120</v>
      </c>
      <c r="H14" s="126">
        <v>140</v>
      </c>
      <c r="I14" s="126">
        <v>150</v>
      </c>
      <c r="J14" s="34">
        <f>SUM(K14:P14)</f>
        <v>940</v>
      </c>
      <c r="K14" s="130">
        <v>120</v>
      </c>
      <c r="L14" s="126">
        <v>180</v>
      </c>
      <c r="M14" s="126">
        <v>200</v>
      </c>
      <c r="N14" s="126">
        <v>120</v>
      </c>
      <c r="O14" s="126">
        <v>120</v>
      </c>
      <c r="P14" s="127">
        <v>200</v>
      </c>
    </row>
    <row r="15" spans="1:16" ht="13.5" customHeight="1" x14ac:dyDescent="0.2">
      <c r="A15" s="166">
        <f t="shared" ref="A15" si="2">A14+1</f>
        <v>5</v>
      </c>
      <c r="B15" s="167" t="s">
        <v>78</v>
      </c>
      <c r="C15" s="34">
        <f>SUM(D15:I15)</f>
        <v>1830</v>
      </c>
      <c r="D15" s="129">
        <v>450</v>
      </c>
      <c r="E15" s="126">
        <v>350</v>
      </c>
      <c r="F15" s="126">
        <v>400</v>
      </c>
      <c r="G15" s="126">
        <v>180</v>
      </c>
      <c r="H15" s="126">
        <v>300</v>
      </c>
      <c r="I15" s="126">
        <v>150</v>
      </c>
      <c r="J15" s="34">
        <f>SUM(K15:P15)</f>
        <v>2200</v>
      </c>
      <c r="K15" s="130">
        <v>450</v>
      </c>
      <c r="L15" s="126">
        <v>400</v>
      </c>
      <c r="M15" s="126">
        <v>350</v>
      </c>
      <c r="N15" s="126">
        <v>550</v>
      </c>
      <c r="O15" s="126">
        <v>250</v>
      </c>
      <c r="P15" s="127">
        <v>200</v>
      </c>
    </row>
    <row r="16" spans="1:16" ht="13.5" customHeight="1" x14ac:dyDescent="0.2">
      <c r="A16" s="166">
        <f>A15+1</f>
        <v>6</v>
      </c>
      <c r="B16" s="167" t="s">
        <v>79</v>
      </c>
      <c r="C16" s="34">
        <f>SUM(D16:I16)</f>
        <v>150</v>
      </c>
      <c r="D16" s="129">
        <v>20</v>
      </c>
      <c r="E16" s="126">
        <v>30</v>
      </c>
      <c r="F16" s="126">
        <v>30</v>
      </c>
      <c r="G16" s="126">
        <v>25</v>
      </c>
      <c r="H16" s="126">
        <v>25</v>
      </c>
      <c r="I16" s="126">
        <v>20</v>
      </c>
      <c r="J16" s="34">
        <f>SUM(K16:P16)</f>
        <v>160</v>
      </c>
      <c r="K16" s="130">
        <v>28</v>
      </c>
      <c r="L16" s="126">
        <v>27</v>
      </c>
      <c r="M16" s="126">
        <v>32</v>
      </c>
      <c r="N16" s="126">
        <v>30</v>
      </c>
      <c r="O16" s="126">
        <v>24</v>
      </c>
      <c r="P16" s="127">
        <v>19</v>
      </c>
    </row>
    <row r="17" spans="1:16" ht="13.5" customHeight="1" x14ac:dyDescent="0.2">
      <c r="A17" s="166">
        <f>A16+1</f>
        <v>7</v>
      </c>
      <c r="B17" s="221" t="s">
        <v>519</v>
      </c>
      <c r="C17" s="34">
        <f>SUM(C12:C16)</f>
        <v>7265</v>
      </c>
      <c r="D17" s="126">
        <f t="shared" ref="D17" si="3">SUM(D12:D16)</f>
        <v>1750</v>
      </c>
      <c r="E17" s="126">
        <f t="shared" ref="E17:P17" si="4">SUM(E12:E16)</f>
        <v>1510</v>
      </c>
      <c r="F17" s="126">
        <f t="shared" si="4"/>
        <v>2280</v>
      </c>
      <c r="G17" s="126">
        <f t="shared" si="4"/>
        <v>560</v>
      </c>
      <c r="H17" s="126">
        <f t="shared" si="4"/>
        <v>655</v>
      </c>
      <c r="I17" s="126">
        <f t="shared" si="4"/>
        <v>510</v>
      </c>
      <c r="J17" s="34">
        <f t="shared" si="4"/>
        <v>7430</v>
      </c>
      <c r="K17" s="126">
        <f t="shared" si="4"/>
        <v>1718</v>
      </c>
      <c r="L17" s="126">
        <f t="shared" si="4"/>
        <v>1637</v>
      </c>
      <c r="M17" s="126">
        <f t="shared" si="4"/>
        <v>1732</v>
      </c>
      <c r="N17" s="126">
        <f t="shared" si="4"/>
        <v>1160</v>
      </c>
      <c r="O17" s="126">
        <f t="shared" si="4"/>
        <v>624</v>
      </c>
      <c r="P17" s="127">
        <f t="shared" si="4"/>
        <v>559</v>
      </c>
    </row>
    <row r="18" spans="1:16" ht="13.5" customHeight="1" x14ac:dyDescent="0.2">
      <c r="A18" s="166">
        <f>A17+1</f>
        <v>8</v>
      </c>
      <c r="B18" s="221"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 si="5">SUM(C20:C21)</f>
        <v>419</v>
      </c>
      <c r="D22" s="129">
        <f t="shared" ref="D22:I22" si="6">SUM(D20:D21)</f>
        <v>67</v>
      </c>
      <c r="E22" s="129">
        <f t="shared" si="6"/>
        <v>38</v>
      </c>
      <c r="F22" s="129">
        <f t="shared" si="6"/>
        <v>170</v>
      </c>
      <c r="G22" s="126">
        <f t="shared" si="6"/>
        <v>70</v>
      </c>
      <c r="H22" s="129">
        <f t="shared" si="6"/>
        <v>40</v>
      </c>
      <c r="I22" s="130">
        <f t="shared" si="6"/>
        <v>34</v>
      </c>
      <c r="J22" s="34">
        <f t="shared" ref="J22" si="7">SUM(J20:J21)</f>
        <v>515</v>
      </c>
      <c r="K22" s="126">
        <f t="shared" ref="K22:P22" si="8">SUM(K20:K21)</f>
        <v>115</v>
      </c>
      <c r="L22" s="126">
        <f t="shared" si="8"/>
        <v>105</v>
      </c>
      <c r="M22" s="126">
        <f t="shared" si="8"/>
        <v>130</v>
      </c>
      <c r="N22" s="126">
        <f t="shared" si="8"/>
        <v>80</v>
      </c>
      <c r="O22" s="126">
        <f t="shared" si="8"/>
        <v>55</v>
      </c>
      <c r="P22" s="127">
        <f t="shared" si="8"/>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 si="9">SUM(D25:I25)</f>
        <v>235</v>
      </c>
      <c r="D25" s="129">
        <v>75</v>
      </c>
      <c r="E25" s="126">
        <v>35</v>
      </c>
      <c r="F25" s="126">
        <v>60</v>
      </c>
      <c r="G25" s="126">
        <v>30</v>
      </c>
      <c r="H25" s="126">
        <v>20</v>
      </c>
      <c r="I25" s="127">
        <v>15</v>
      </c>
      <c r="J25" s="34">
        <f t="shared" ref="J25" si="10">SUM(K25:P25)</f>
        <v>205</v>
      </c>
      <c r="K25" s="129">
        <v>30</v>
      </c>
      <c r="L25" s="126">
        <v>35</v>
      </c>
      <c r="M25" s="126">
        <v>55</v>
      </c>
      <c r="N25" s="126">
        <v>40</v>
      </c>
      <c r="O25" s="126">
        <v>30</v>
      </c>
      <c r="P25" s="127">
        <v>15</v>
      </c>
    </row>
    <row r="26" spans="1:16" ht="13.5" customHeight="1" x14ac:dyDescent="0.2">
      <c r="A26" s="20">
        <v>3</v>
      </c>
      <c r="B26" s="22" t="s">
        <v>84</v>
      </c>
      <c r="C26" s="34">
        <f>SUM(D26:I26)</f>
        <v>147</v>
      </c>
      <c r="D26" s="129">
        <v>22</v>
      </c>
      <c r="E26" s="126">
        <v>28</v>
      </c>
      <c r="F26" s="126">
        <v>50</v>
      </c>
      <c r="G26" s="126">
        <v>12</v>
      </c>
      <c r="H26" s="126">
        <v>20</v>
      </c>
      <c r="I26" s="127">
        <v>15</v>
      </c>
      <c r="J26" s="34">
        <f>SUM(K26:P26)</f>
        <v>360</v>
      </c>
      <c r="K26" s="129">
        <v>60</v>
      </c>
      <c r="L26" s="126">
        <v>60</v>
      </c>
      <c r="M26" s="126">
        <v>50</v>
      </c>
      <c r="N26" s="126">
        <v>40</v>
      </c>
      <c r="O26" s="126">
        <v>70</v>
      </c>
      <c r="P26" s="127">
        <v>80</v>
      </c>
    </row>
    <row r="27" spans="1:16" ht="12.75" customHeight="1" x14ac:dyDescent="0.2">
      <c r="A27" s="20">
        <v>4</v>
      </c>
      <c r="B27" s="22" t="s">
        <v>85</v>
      </c>
      <c r="C27" s="34">
        <f>SUM(D27:I27)</f>
        <v>27</v>
      </c>
      <c r="D27" s="129">
        <v>7</v>
      </c>
      <c r="E27" s="126">
        <v>5</v>
      </c>
      <c r="F27" s="126">
        <v>5</v>
      </c>
      <c r="G27" s="126">
        <v>5</v>
      </c>
      <c r="H27" s="126">
        <v>3</v>
      </c>
      <c r="I27" s="127">
        <v>2</v>
      </c>
      <c r="J27" s="34">
        <f>SUM(K27:P27)</f>
        <v>38</v>
      </c>
      <c r="K27" s="129">
        <v>5</v>
      </c>
      <c r="L27" s="126">
        <v>3</v>
      </c>
      <c r="M27" s="126">
        <v>8</v>
      </c>
      <c r="N27" s="126">
        <v>11</v>
      </c>
      <c r="O27" s="126">
        <v>6</v>
      </c>
      <c r="P27" s="127">
        <v>5</v>
      </c>
    </row>
    <row r="28" spans="1:16" ht="12.75" customHeight="1" x14ac:dyDescent="0.2">
      <c r="A28" s="23">
        <f>A27+1</f>
        <v>5</v>
      </c>
      <c r="B28" s="132" t="s">
        <v>86</v>
      </c>
      <c r="C28" s="133">
        <f t="shared" ref="C28" si="11">SUM(C24:C27)</f>
        <v>644</v>
      </c>
      <c r="D28" s="134">
        <f t="shared" ref="D28:I28" si="12">SUM(D24:D27)</f>
        <v>144</v>
      </c>
      <c r="E28" s="134">
        <f t="shared" si="12"/>
        <v>138</v>
      </c>
      <c r="F28" s="134">
        <f t="shared" si="12"/>
        <v>165</v>
      </c>
      <c r="G28" s="134">
        <f t="shared" si="12"/>
        <v>72</v>
      </c>
      <c r="H28" s="134">
        <f t="shared" si="12"/>
        <v>68</v>
      </c>
      <c r="I28" s="135">
        <f t="shared" si="12"/>
        <v>57</v>
      </c>
      <c r="J28" s="133">
        <f t="shared" ref="J28" si="13">SUM(J24:J27)</f>
        <v>803</v>
      </c>
      <c r="K28" s="134">
        <f t="shared" ref="K28:P28" si="14">SUM(K24:K27)</f>
        <v>145</v>
      </c>
      <c r="L28" s="134">
        <f t="shared" si="14"/>
        <v>128</v>
      </c>
      <c r="M28" s="134">
        <f t="shared" si="14"/>
        <v>173</v>
      </c>
      <c r="N28" s="134">
        <f t="shared" si="14"/>
        <v>121</v>
      </c>
      <c r="O28" s="134">
        <f t="shared" si="14"/>
        <v>126</v>
      </c>
      <c r="P28" s="135">
        <f t="shared" si="14"/>
        <v>110</v>
      </c>
    </row>
    <row r="29" spans="1:16" ht="13.5" thickBot="1" x14ac:dyDescent="0.25"/>
    <row r="30" spans="1:16" ht="13.5" thickBot="1" x14ac:dyDescent="0.25">
      <c r="A30" s="105"/>
      <c r="B30" s="533" t="s">
        <v>179</v>
      </c>
      <c r="C30" s="534"/>
      <c r="D30" s="534"/>
      <c r="E30" s="535"/>
      <c r="F30" s="488" t="s">
        <v>87</v>
      </c>
      <c r="G30" s="489"/>
      <c r="H30" s="489"/>
      <c r="I30" s="489"/>
      <c r="J30" s="489"/>
      <c r="K30" s="490"/>
    </row>
    <row r="31" spans="1:16" ht="25.5" x14ac:dyDescent="0.2">
      <c r="A31" s="106"/>
      <c r="B31" s="536"/>
      <c r="C31" s="537"/>
      <c r="D31" s="537"/>
      <c r="E31" s="538"/>
      <c r="F31" s="317" t="s">
        <v>182</v>
      </c>
      <c r="G31" s="11" t="s">
        <v>40</v>
      </c>
      <c r="H31" s="11" t="s">
        <v>392</v>
      </c>
      <c r="I31" s="11" t="s">
        <v>393</v>
      </c>
      <c r="J31" s="11" t="s">
        <v>394</v>
      </c>
      <c r="K31" s="157" t="s">
        <v>41</v>
      </c>
    </row>
    <row r="32" spans="1:16" ht="13.5" thickBot="1" x14ac:dyDescent="0.25">
      <c r="A32" s="107"/>
      <c r="B32" s="539"/>
      <c r="C32" s="540"/>
      <c r="D32" s="540"/>
      <c r="E32" s="541"/>
      <c r="F32" s="67" t="s">
        <v>42</v>
      </c>
      <c r="G32" s="68" t="s">
        <v>43</v>
      </c>
      <c r="H32" s="69" t="s">
        <v>44</v>
      </c>
      <c r="I32" s="69" t="s">
        <v>45</v>
      </c>
      <c r="J32" s="69" t="s">
        <v>46</v>
      </c>
      <c r="K32" s="70" t="s">
        <v>47</v>
      </c>
    </row>
    <row r="33" spans="1:11" x14ac:dyDescent="0.2">
      <c r="A33" s="107" t="s">
        <v>72</v>
      </c>
      <c r="B33" s="542" t="s">
        <v>73</v>
      </c>
      <c r="C33" s="543"/>
      <c r="D33" s="543"/>
      <c r="E33" s="544"/>
      <c r="F33" s="262"/>
      <c r="G33" s="263"/>
      <c r="H33" s="264"/>
      <c r="I33" s="264"/>
      <c r="J33" s="264"/>
      <c r="K33" s="113"/>
    </row>
    <row r="34" spans="1:11" x14ac:dyDescent="0.2">
      <c r="A34" s="166">
        <v>3</v>
      </c>
      <c r="B34" s="500" t="s">
        <v>76</v>
      </c>
      <c r="C34" s="501"/>
      <c r="D34" s="501"/>
      <c r="E34" s="502"/>
      <c r="F34" s="232">
        <f>SUM(G34:K34)</f>
        <v>0.55631167063627085</v>
      </c>
      <c r="G34" s="233">
        <f>(D12+K12+D13+K13+E12+L12+E13+L13)/($J$17+$C$17)</f>
        <v>0.28240898264715891</v>
      </c>
      <c r="H34" s="233">
        <f>(F12+M12+F13+M13)/($J$17+$C$17)</f>
        <v>0.17556992174208916</v>
      </c>
      <c r="I34" s="233">
        <f t="shared" ref="I34" si="15">(G12+N12+G13+N13)/($J$17+$C$17)</f>
        <v>4.7294998298741071E-2</v>
      </c>
      <c r="J34" s="233">
        <f>(H12+O12+H13+O13)/($J$17+$C$17)</f>
        <v>2.8581150051037767E-2</v>
      </c>
      <c r="K34" s="237">
        <f>(I12+P12+I13+P13)/($J$17+$C$17)</f>
        <v>2.2456617897243961E-2</v>
      </c>
    </row>
    <row r="35" spans="1:11" ht="12.75" customHeight="1" x14ac:dyDescent="0.2">
      <c r="A35" s="166">
        <v>4</v>
      </c>
      <c r="B35" s="497" t="s">
        <v>77</v>
      </c>
      <c r="C35" s="498"/>
      <c r="D35" s="498"/>
      <c r="E35" s="499"/>
      <c r="F35" s="78">
        <f>SUM(G35:K35)</f>
        <v>0.14834977883633887</v>
      </c>
      <c r="G35" s="79">
        <f>(D14+K14+E14+L14)/($J$17+$C$17)</f>
        <v>4.8315753657706705E-2</v>
      </c>
      <c r="H35" s="79">
        <f>(F14+M14)/($J$17+$C$17)</f>
        <v>4.2191221503912898E-2</v>
      </c>
      <c r="I35" s="79">
        <f>(G14+N14)/($J$17+$C$17)</f>
        <v>1.6332085743450152E-2</v>
      </c>
      <c r="J35" s="79">
        <f t="shared" ref="J35" si="16">(H14+O14)/($J$17+$C$17)</f>
        <v>1.7693092888737667E-2</v>
      </c>
      <c r="K35" s="81">
        <f>(I14+P14)/($J$17+$C$17)</f>
        <v>2.3817625042531473E-2</v>
      </c>
    </row>
    <row r="36" spans="1:11" ht="12.75" customHeight="1" x14ac:dyDescent="0.2">
      <c r="A36" s="166">
        <v>5</v>
      </c>
      <c r="B36" s="497" t="s">
        <v>78</v>
      </c>
      <c r="C36" s="498"/>
      <c r="D36" s="498"/>
      <c r="E36" s="499"/>
      <c r="F36" s="78">
        <f>SUM(G36:K36)</f>
        <v>0.27424293977543385</v>
      </c>
      <c r="G36" s="79">
        <f t="shared" ref="G36" si="17">(D15+K15+E15+L15)/($J$17+$C$17)</f>
        <v>0.1122830894862198</v>
      </c>
      <c r="H36" s="79">
        <f t="shared" ref="H36" si="18">(F15+M15)/($J$17+$C$17)</f>
        <v>5.1037767948281729E-2</v>
      </c>
      <c r="I36" s="79">
        <f t="shared" ref="I36" si="19">(G15+N15)/($J$17+$C$17)</f>
        <v>4.9676760802994213E-2</v>
      </c>
      <c r="J36" s="79">
        <f>(H15+O15)/($J$17+$C$17)</f>
        <v>3.7427696495406601E-2</v>
      </c>
      <c r="K36" s="81">
        <f>(I15+P15)/($J$17+$C$17)</f>
        <v>2.3817625042531473E-2</v>
      </c>
    </row>
    <row r="37" spans="1:11" ht="12.75" customHeight="1" x14ac:dyDescent="0.2">
      <c r="A37" s="166">
        <v>6</v>
      </c>
      <c r="B37" s="497" t="s">
        <v>79</v>
      </c>
      <c r="C37" s="498"/>
      <c r="D37" s="498"/>
      <c r="E37" s="499"/>
      <c r="F37" s="78">
        <f>SUM(G37:K37)</f>
        <v>2.1095610751956449E-2</v>
      </c>
      <c r="G37" s="79">
        <f>(D16+K16+E16+L16)/($J$17+$C$17)</f>
        <v>7.1452875127594418E-3</v>
      </c>
      <c r="H37" s="79">
        <f>(F16+M16)/($J$17+$C$17)</f>
        <v>4.2191221503912893E-3</v>
      </c>
      <c r="I37" s="79">
        <f>(G16+N16)/($J$17+$C$17)</f>
        <v>3.7427696495406599E-3</v>
      </c>
      <c r="J37" s="79">
        <f>(H16+O16)/($J$17+$C$17)</f>
        <v>3.3344675059544062E-3</v>
      </c>
      <c r="K37" s="81">
        <f>(I16+P16)/($J$17+$C$17)</f>
        <v>2.6539639333106498E-3</v>
      </c>
    </row>
    <row r="38" spans="1:11" ht="12.75" customHeight="1" x14ac:dyDescent="0.2">
      <c r="A38" s="166">
        <v>7</v>
      </c>
      <c r="B38" s="500" t="s">
        <v>523</v>
      </c>
      <c r="C38" s="501" t="s">
        <v>460</v>
      </c>
      <c r="D38" s="501"/>
      <c r="E38" s="502" t="s">
        <v>460</v>
      </c>
      <c r="F38" s="78">
        <f t="shared" ref="F38" si="20">SUM(F34:F37)</f>
        <v>1</v>
      </c>
      <c r="G38" s="82">
        <f>SUM(G34:G37)</f>
        <v>0.45015311330384483</v>
      </c>
      <c r="H38" s="82">
        <f>SUM(H34:H37)</f>
        <v>0.27301803334467506</v>
      </c>
      <c r="I38" s="82">
        <f>SUM(I34:I37)</f>
        <v>0.1170466144947261</v>
      </c>
      <c r="J38" s="82">
        <f>SUM(J34:J37)</f>
        <v>8.7036406941136443E-2</v>
      </c>
      <c r="K38" s="265">
        <f>SUM(K34:K37)</f>
        <v>7.2745831915617551E-2</v>
      </c>
    </row>
    <row r="39" spans="1:11" ht="12.75" customHeight="1" x14ac:dyDescent="0.2">
      <c r="A39" s="85" t="s">
        <v>80</v>
      </c>
      <c r="B39" s="494" t="s">
        <v>81</v>
      </c>
      <c r="C39" s="495"/>
      <c r="D39" s="495"/>
      <c r="E39" s="496"/>
      <c r="F39" s="86"/>
      <c r="G39" s="87"/>
      <c r="H39" s="88"/>
      <c r="I39" s="88"/>
      <c r="J39" s="88"/>
      <c r="K39" s="89"/>
    </row>
    <row r="40" spans="1:11" x14ac:dyDescent="0.2">
      <c r="A40" s="77">
        <v>1</v>
      </c>
      <c r="B40" s="491" t="s">
        <v>76</v>
      </c>
      <c r="C40" s="492"/>
      <c r="D40" s="492"/>
      <c r="E40" s="493"/>
      <c r="F40" s="78">
        <f>SUM(G40:K40)</f>
        <v>0.65738758029978595</v>
      </c>
      <c r="G40" s="79">
        <f>(D20+K20+E20+L20)/($J$22+$C$22)</f>
        <v>0.24625267665952891</v>
      </c>
      <c r="H40" s="79">
        <f>(F20+M20)/($J$22+$C$22)</f>
        <v>0.24625267665952891</v>
      </c>
      <c r="I40" s="79">
        <f t="shared" ref="I40" si="21">(G20+N20)/($J$22+$C$22)</f>
        <v>8.5653104925053528E-2</v>
      </c>
      <c r="J40" s="79">
        <f>(H20+O20)/($J$22+$C$22)</f>
        <v>4.8179871520342615E-2</v>
      </c>
      <c r="K40" s="81">
        <f>(I20+P20)/($J$22+$C$22)</f>
        <v>3.1049250535331904E-2</v>
      </c>
    </row>
    <row r="41" spans="1:11" x14ac:dyDescent="0.2">
      <c r="A41" s="77">
        <v>2</v>
      </c>
      <c r="B41" s="491" t="s">
        <v>77</v>
      </c>
      <c r="C41" s="492"/>
      <c r="D41" s="492"/>
      <c r="E41" s="493"/>
      <c r="F41" s="78">
        <f>SUM(G41:K41)</f>
        <v>0.34261241970021417</v>
      </c>
      <c r="G41" s="79">
        <f>(D21+K21+E21+L21)/($J$22+$C$22)</f>
        <v>0.10171306209850108</v>
      </c>
      <c r="H41" s="79">
        <f>(F21+M21)/($J$22+$C$22)</f>
        <v>7.4946466809421838E-2</v>
      </c>
      <c r="I41" s="79">
        <f t="shared" ref="I41" si="22">(G21+N21)/($J$22+$C$22)</f>
        <v>7.4946466809421838E-2</v>
      </c>
      <c r="J41" s="79">
        <f>(H21+O21)/($J$22+$C$22)</f>
        <v>5.353319057815846E-2</v>
      </c>
      <c r="K41" s="81">
        <f>(I21+P21)/($J$22+$C$22)</f>
        <v>3.7473233404710919E-2</v>
      </c>
    </row>
    <row r="42" spans="1:11" x14ac:dyDescent="0.2">
      <c r="A42" s="77">
        <v>3</v>
      </c>
      <c r="B42" s="491" t="s">
        <v>82</v>
      </c>
      <c r="C42" s="492"/>
      <c r="D42" s="492"/>
      <c r="E42" s="493"/>
      <c r="F42" s="78">
        <f t="shared" ref="F42" si="23">SUM(F40:F41)</f>
        <v>1</v>
      </c>
      <c r="G42" s="82">
        <f t="shared" ref="G42" si="24">SUM(G40:G41)</f>
        <v>0.34796573875803</v>
      </c>
      <c r="H42" s="92">
        <f>SUM(H40:H41)</f>
        <v>0.32119914346895073</v>
      </c>
      <c r="I42" s="92">
        <f>SUM(I40:I41)</f>
        <v>0.16059957173447537</v>
      </c>
      <c r="J42" s="92">
        <f t="shared" ref="J42" si="25">SUM(J40:J41)</f>
        <v>0.10171306209850108</v>
      </c>
      <c r="K42" s="83">
        <f>SUM(K40:K41)</f>
        <v>6.8522483940042817E-2</v>
      </c>
    </row>
    <row r="43" spans="1:11" x14ac:dyDescent="0.2">
      <c r="A43" s="85" t="s">
        <v>83</v>
      </c>
      <c r="B43" s="494" t="s">
        <v>444</v>
      </c>
      <c r="C43" s="495"/>
      <c r="D43" s="495"/>
      <c r="E43" s="496"/>
      <c r="F43" s="86"/>
      <c r="G43" s="87"/>
      <c r="H43" s="88"/>
      <c r="I43" s="88"/>
      <c r="J43" s="88"/>
      <c r="K43" s="89"/>
    </row>
    <row r="44" spans="1:11" x14ac:dyDescent="0.2">
      <c r="A44" s="77">
        <v>1</v>
      </c>
      <c r="B44" s="491" t="s">
        <v>76</v>
      </c>
      <c r="C44" s="492"/>
      <c r="D44" s="492"/>
      <c r="E44" s="493"/>
      <c r="F44" s="78">
        <f>SUM(G44:K44)</f>
        <v>0.3006219765031099</v>
      </c>
      <c r="G44" s="94">
        <f>(D24+K24+E24+L24)/($J$28+$C$28)</f>
        <v>0.13130615065653076</v>
      </c>
      <c r="H44" s="94">
        <f>(F24+M24)/($J$28+$C$28)</f>
        <v>7.6019350380096745E-2</v>
      </c>
      <c r="I44" s="94">
        <f t="shared" ref="I44" si="26">(G24+N24)/($J$28+$C$28)</f>
        <v>3.8009675190048373E-2</v>
      </c>
      <c r="J44" s="94">
        <f t="shared" ref="J44:K47" si="27">(H24+O24)/($J$28+$C$28)</f>
        <v>3.1098825155494125E-2</v>
      </c>
      <c r="K44" s="97">
        <f t="shared" si="27"/>
        <v>2.4187975120939877E-2</v>
      </c>
    </row>
    <row r="45" spans="1:11" x14ac:dyDescent="0.2">
      <c r="A45" s="77">
        <v>2</v>
      </c>
      <c r="B45" s="491" t="s">
        <v>195</v>
      </c>
      <c r="C45" s="492"/>
      <c r="D45" s="492"/>
      <c r="E45" s="493"/>
      <c r="F45" s="78">
        <f>SUM(G45:K45)</f>
        <v>0.30407740152038704</v>
      </c>
      <c r="G45" s="94">
        <f t="shared" ref="G45" si="28">(D25+K25+E25+L25)/($J$28+$C$28)</f>
        <v>0.12093987560469938</v>
      </c>
      <c r="H45" s="94">
        <f t="shared" ref="H45" si="29">(F25+M25)/($J$28+$C$28)</f>
        <v>7.9474775397373881E-2</v>
      </c>
      <c r="I45" s="94">
        <f>(G25+N25)/($J$28+$C$28)</f>
        <v>4.8375950241879753E-2</v>
      </c>
      <c r="J45" s="94">
        <f t="shared" si="27"/>
        <v>3.455425017277125E-2</v>
      </c>
      <c r="K45" s="97">
        <f t="shared" si="27"/>
        <v>2.0732550103662751E-2</v>
      </c>
    </row>
    <row r="46" spans="1:11" x14ac:dyDescent="0.2">
      <c r="A46" s="77">
        <v>3</v>
      </c>
      <c r="B46" s="491" t="s">
        <v>84</v>
      </c>
      <c r="C46" s="492"/>
      <c r="D46" s="492"/>
      <c r="E46" s="493"/>
      <c r="F46" s="78">
        <f>SUM(G46:K46)</f>
        <v>0.35038009675190046</v>
      </c>
      <c r="G46" s="94">
        <f>(D26+K26+E26+L26)/($J$28+$C$28)</f>
        <v>0.11748445058742225</v>
      </c>
      <c r="H46" s="94">
        <f>(F26+M26)/($J$28+$C$28)</f>
        <v>6.9108500345542501E-2</v>
      </c>
      <c r="I46" s="94">
        <f>(G26+N26)/($J$28+$C$28)</f>
        <v>3.5936420179682099E-2</v>
      </c>
      <c r="J46" s="94">
        <f t="shared" si="27"/>
        <v>6.2197650310988249E-2</v>
      </c>
      <c r="K46" s="97">
        <f t="shared" si="27"/>
        <v>6.5653075328265378E-2</v>
      </c>
    </row>
    <row r="47" spans="1:11" x14ac:dyDescent="0.2">
      <c r="A47" s="77">
        <v>4</v>
      </c>
      <c r="B47" s="491" t="s">
        <v>85</v>
      </c>
      <c r="C47" s="492"/>
      <c r="D47" s="492"/>
      <c r="E47" s="493"/>
      <c r="F47" s="78">
        <f>SUM(G47:K47)</f>
        <v>4.4920525224602631E-2</v>
      </c>
      <c r="G47" s="94">
        <f>(D27+K27+E27+L27)/($J$28+$C$28)</f>
        <v>1.3821700069108501E-2</v>
      </c>
      <c r="H47" s="94">
        <f>(F27+M27)/($J$28+$C$28)</f>
        <v>8.9841050449205248E-3</v>
      </c>
      <c r="I47" s="94">
        <f>(G27+N27)/($J$28+$C$28)</f>
        <v>1.10573600552868E-2</v>
      </c>
      <c r="J47" s="94">
        <f t="shared" si="27"/>
        <v>6.2197650310988253E-3</v>
      </c>
      <c r="K47" s="97">
        <f t="shared" si="27"/>
        <v>4.8375950241879755E-3</v>
      </c>
    </row>
    <row r="48" spans="1:11" ht="13.5" thickBot="1" x14ac:dyDescent="0.25">
      <c r="A48" s="99">
        <v>5</v>
      </c>
      <c r="B48" s="485" t="s">
        <v>86</v>
      </c>
      <c r="C48" s="486"/>
      <c r="D48" s="486"/>
      <c r="E48" s="487"/>
      <c r="F48" s="100">
        <f t="shared" ref="F48" si="30">SUM(F44:F47)</f>
        <v>1</v>
      </c>
      <c r="G48" s="101">
        <f t="shared" ref="G48" si="31">SUM(G44:G47)</f>
        <v>0.38355217691776089</v>
      </c>
      <c r="H48" s="103">
        <f>SUM(H44:H47)</f>
        <v>0.23358673116793366</v>
      </c>
      <c r="I48" s="103">
        <f>SUM(I44:I47)</f>
        <v>0.13337940566689702</v>
      </c>
      <c r="J48" s="103">
        <f t="shared" ref="J48" si="32">SUM(J44:J47)</f>
        <v>0.13407049067035245</v>
      </c>
      <c r="K48" s="102">
        <f>SUM(K44:K47)</f>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24" t="s">
        <v>179</v>
      </c>
      <c r="C94" s="525"/>
      <c r="D94" s="525"/>
      <c r="E94" s="526"/>
      <c r="F94" s="503" t="s">
        <v>87</v>
      </c>
      <c r="G94" s="504"/>
      <c r="H94" s="504"/>
      <c r="I94" s="504"/>
      <c r="J94" s="504"/>
      <c r="K94" s="504"/>
      <c r="L94" s="505"/>
    </row>
    <row r="95" spans="1:12" s="320" customFormat="1" ht="25.5" hidden="1" x14ac:dyDescent="0.2">
      <c r="A95" s="321"/>
      <c r="B95" s="527"/>
      <c r="C95" s="528"/>
      <c r="D95" s="528"/>
      <c r="E95" s="529"/>
      <c r="F95" s="322" t="s">
        <v>182</v>
      </c>
      <c r="G95" s="323" t="s">
        <v>493</v>
      </c>
      <c r="H95" s="324" t="s">
        <v>494</v>
      </c>
      <c r="I95" s="323" t="s">
        <v>392</v>
      </c>
      <c r="J95" s="323" t="s">
        <v>393</v>
      </c>
      <c r="K95" s="323" t="s">
        <v>394</v>
      </c>
      <c r="L95" s="325" t="s">
        <v>41</v>
      </c>
    </row>
    <row r="96" spans="1:12" s="320" customFormat="1" ht="13.5" hidden="1" thickBot="1" x14ac:dyDescent="0.25">
      <c r="A96" s="326"/>
      <c r="B96" s="530"/>
      <c r="C96" s="531"/>
      <c r="D96" s="531"/>
      <c r="E96" s="532"/>
      <c r="F96" s="327" t="s">
        <v>42</v>
      </c>
      <c r="G96" s="328" t="s">
        <v>43</v>
      </c>
      <c r="H96" s="329" t="s">
        <v>44</v>
      </c>
      <c r="I96" s="330" t="s">
        <v>45</v>
      </c>
      <c r="J96" s="330" t="s">
        <v>46</v>
      </c>
      <c r="K96" s="330" t="s">
        <v>47</v>
      </c>
      <c r="L96" s="331" t="s">
        <v>48</v>
      </c>
    </row>
    <row r="97" spans="1:12" s="320" customFormat="1" hidden="1" x14ac:dyDescent="0.2">
      <c r="A97" s="326" t="s">
        <v>72</v>
      </c>
      <c r="B97" s="548" t="s">
        <v>73</v>
      </c>
      <c r="C97" s="549"/>
      <c r="D97" s="549"/>
      <c r="E97" s="550"/>
      <c r="F97" s="332"/>
      <c r="G97" s="333"/>
      <c r="H97" s="334"/>
      <c r="I97" s="335"/>
      <c r="J97" s="335"/>
      <c r="K97" s="335"/>
      <c r="L97" s="336"/>
    </row>
    <row r="98" spans="1:12" s="320" customFormat="1" hidden="1" x14ac:dyDescent="0.2">
      <c r="A98" s="337">
        <v>3</v>
      </c>
      <c r="B98" s="515" t="s">
        <v>496</v>
      </c>
      <c r="C98" s="516"/>
      <c r="D98" s="516"/>
      <c r="E98" s="517"/>
      <c r="F98" s="338">
        <f>SUM(G98:L98)</f>
        <v>0.42191221503912896</v>
      </c>
      <c r="G98" s="339">
        <f t="shared" ref="G98" si="33">(D12+K12)/($J$17+$C$17)</f>
        <v>0.11568560734943859</v>
      </c>
      <c r="H98" s="339">
        <f t="shared" ref="H98:L102" si="34">(E12+L12)/($J$17+$C$17)</f>
        <v>0.10547805375978224</v>
      </c>
      <c r="I98" s="339">
        <f t="shared" si="34"/>
        <v>0.13610071452875128</v>
      </c>
      <c r="J98" s="339">
        <f t="shared" si="34"/>
        <v>3.1983667914256553E-2</v>
      </c>
      <c r="K98" s="339">
        <f t="shared" si="34"/>
        <v>1.7693092888737667E-2</v>
      </c>
      <c r="L98" s="340">
        <f t="shared" si="34"/>
        <v>1.497107859816264E-2</v>
      </c>
    </row>
    <row r="99" spans="1:12" s="320" customFormat="1" ht="12.75" hidden="1" customHeight="1" x14ac:dyDescent="0.2">
      <c r="A99" s="337" t="s">
        <v>520</v>
      </c>
      <c r="B99" s="515" t="s">
        <v>497</v>
      </c>
      <c r="C99" s="516" t="s">
        <v>456</v>
      </c>
      <c r="D99" s="516"/>
      <c r="E99" s="517" t="s">
        <v>456</v>
      </c>
      <c r="F99" s="338">
        <f t="shared" ref="F99" si="35">SUM(G99:L99)</f>
        <v>0.13439945559714189</v>
      </c>
      <c r="G99" s="339">
        <f>(D13+K13)/($J$17+$C$17)</f>
        <v>3.4025178632187819E-2</v>
      </c>
      <c r="H99" s="339">
        <f t="shared" si="34"/>
        <v>2.7220142905750255E-2</v>
      </c>
      <c r="I99" s="339">
        <f t="shared" si="34"/>
        <v>3.9469207213337867E-2</v>
      </c>
      <c r="J99" s="339">
        <f t="shared" si="34"/>
        <v>1.5311330384484519E-2</v>
      </c>
      <c r="K99" s="339">
        <f t="shared" si="34"/>
        <v>1.0888057162300102E-2</v>
      </c>
      <c r="L99" s="340">
        <f t="shared" si="34"/>
        <v>7.4855392990813199E-3</v>
      </c>
    </row>
    <row r="100" spans="1:12" s="320" customFormat="1" ht="12.75" hidden="1" customHeight="1" x14ac:dyDescent="0.2">
      <c r="A100" s="337">
        <v>4</v>
      </c>
      <c r="B100" s="545" t="s">
        <v>77</v>
      </c>
      <c r="C100" s="546"/>
      <c r="D100" s="546"/>
      <c r="E100" s="547"/>
      <c r="F100" s="341">
        <f>SUM(G100:L100)</f>
        <v>0.14834977883633887</v>
      </c>
      <c r="G100" s="342">
        <f>(D14+K14)/($J$17+$C$17)</f>
        <v>2.1776114324600204E-2</v>
      </c>
      <c r="H100" s="342">
        <f t="shared" si="34"/>
        <v>2.6539639333106498E-2</v>
      </c>
      <c r="I100" s="342">
        <f t="shared" si="34"/>
        <v>4.2191221503912898E-2</v>
      </c>
      <c r="J100" s="342">
        <f t="shared" si="34"/>
        <v>1.6332085743450152E-2</v>
      </c>
      <c r="K100" s="342">
        <f t="shared" si="34"/>
        <v>1.7693092888737667E-2</v>
      </c>
      <c r="L100" s="343">
        <f t="shared" si="34"/>
        <v>2.3817625042531473E-2</v>
      </c>
    </row>
    <row r="101" spans="1:12" s="320" customFormat="1" ht="12.75" hidden="1" customHeight="1" x14ac:dyDescent="0.2">
      <c r="A101" s="337">
        <v>5</v>
      </c>
      <c r="B101" s="545" t="s">
        <v>78</v>
      </c>
      <c r="C101" s="546"/>
      <c r="D101" s="546"/>
      <c r="E101" s="547"/>
      <c r="F101" s="341">
        <f>SUM(G101:L101)</f>
        <v>0.27424293977543385</v>
      </c>
      <c r="G101" s="342">
        <f>(D15+K15)/($J$17+$C$17)</f>
        <v>6.1245321537938074E-2</v>
      </c>
      <c r="H101" s="342">
        <f t="shared" si="34"/>
        <v>5.1037767948281729E-2</v>
      </c>
      <c r="I101" s="342">
        <f t="shared" si="34"/>
        <v>5.1037767948281729E-2</v>
      </c>
      <c r="J101" s="342">
        <f t="shared" si="34"/>
        <v>4.9676760802994213E-2</v>
      </c>
      <c r="K101" s="342">
        <f t="shared" si="34"/>
        <v>3.7427696495406601E-2</v>
      </c>
      <c r="L101" s="343">
        <f t="shared" si="34"/>
        <v>2.3817625042531473E-2</v>
      </c>
    </row>
    <row r="102" spans="1:12" s="320" customFormat="1" ht="12.75" hidden="1" customHeight="1" x14ac:dyDescent="0.2">
      <c r="A102" s="337">
        <v>6</v>
      </c>
      <c r="B102" s="545" t="s">
        <v>79</v>
      </c>
      <c r="C102" s="546"/>
      <c r="D102" s="546"/>
      <c r="E102" s="547"/>
      <c r="F102" s="341">
        <f>SUM(G102:L102)</f>
        <v>2.1095610751956449E-2</v>
      </c>
      <c r="G102" s="342">
        <f>(D16+K16)/($J$17+$C$17)</f>
        <v>3.2664171486900305E-3</v>
      </c>
      <c r="H102" s="342">
        <f t="shared" si="34"/>
        <v>3.8788703640694113E-3</v>
      </c>
      <c r="I102" s="342">
        <f t="shared" si="34"/>
        <v>4.2191221503912893E-3</v>
      </c>
      <c r="J102" s="342">
        <f t="shared" si="34"/>
        <v>3.7427696495406599E-3</v>
      </c>
      <c r="K102" s="342">
        <f t="shared" si="34"/>
        <v>3.3344675059544062E-3</v>
      </c>
      <c r="L102" s="343">
        <f t="shared" si="34"/>
        <v>2.6539639333106498E-3</v>
      </c>
    </row>
    <row r="103" spans="1:12" s="320" customFormat="1" ht="12.75" hidden="1" customHeight="1" x14ac:dyDescent="0.2">
      <c r="A103" s="337">
        <v>7</v>
      </c>
      <c r="B103" s="515" t="s">
        <v>519</v>
      </c>
      <c r="C103" s="516" t="s">
        <v>460</v>
      </c>
      <c r="D103" s="516"/>
      <c r="E103" s="517" t="s">
        <v>460</v>
      </c>
      <c r="F103" s="341">
        <f t="shared" ref="F103" si="36">SUM(F98:F102)</f>
        <v>1</v>
      </c>
      <c r="G103" s="344">
        <f t="shared" ref="G103:L103" si="37">SUM(G98:G102)</f>
        <v>0.2359986389928547</v>
      </c>
      <c r="H103" s="344">
        <f t="shared" si="37"/>
        <v>0.21415447431099016</v>
      </c>
      <c r="I103" s="344">
        <f t="shared" si="37"/>
        <v>0.27301803334467506</v>
      </c>
      <c r="J103" s="344">
        <f t="shared" si="37"/>
        <v>0.1170466144947261</v>
      </c>
      <c r="K103" s="344">
        <f t="shared" si="37"/>
        <v>8.7036406941136443E-2</v>
      </c>
      <c r="L103" s="345">
        <f t="shared" si="37"/>
        <v>7.2745831915617551E-2</v>
      </c>
    </row>
    <row r="104" spans="1:12" s="320" customFormat="1" ht="12.75" hidden="1" customHeight="1" x14ac:dyDescent="0.2">
      <c r="A104" s="346" t="s">
        <v>80</v>
      </c>
      <c r="B104" s="557" t="s">
        <v>81</v>
      </c>
      <c r="C104" s="558"/>
      <c r="D104" s="558"/>
      <c r="E104" s="559"/>
      <c r="F104" s="347"/>
      <c r="G104" s="348"/>
      <c r="H104" s="348"/>
      <c r="I104" s="349"/>
      <c r="J104" s="349"/>
      <c r="K104" s="349"/>
      <c r="L104" s="350"/>
    </row>
    <row r="105" spans="1:12" s="320" customFormat="1" hidden="1" x14ac:dyDescent="0.2">
      <c r="A105" s="351">
        <v>1</v>
      </c>
      <c r="B105" s="551" t="s">
        <v>76</v>
      </c>
      <c r="C105" s="552"/>
      <c r="D105" s="552"/>
      <c r="E105" s="553"/>
      <c r="F105" s="341">
        <f t="shared" ref="F105" si="38">SUM(G105:L105)</f>
        <v>0.65738758029978595</v>
      </c>
      <c r="G105" s="342">
        <f t="shared" ref="G105" si="39">(D20+K20)/($J$22+$C$22)</f>
        <v>0.13383297644539616</v>
      </c>
      <c r="H105" s="342">
        <f t="shared" ref="H105:L106" si="40">(E20+L20)/($J$22+$C$22)</f>
        <v>0.11241970021413276</v>
      </c>
      <c r="I105" s="342">
        <f t="shared" si="40"/>
        <v>0.24625267665952891</v>
      </c>
      <c r="J105" s="342">
        <f t="shared" si="40"/>
        <v>8.5653104925053528E-2</v>
      </c>
      <c r="K105" s="342">
        <f t="shared" si="40"/>
        <v>4.8179871520342615E-2</v>
      </c>
      <c r="L105" s="343">
        <f t="shared" si="40"/>
        <v>3.1049250535331904E-2</v>
      </c>
    </row>
    <row r="106" spans="1:12" s="320" customFormat="1" hidden="1" x14ac:dyDescent="0.2">
      <c r="A106" s="351">
        <v>2</v>
      </c>
      <c r="B106" s="551" t="s">
        <v>77</v>
      </c>
      <c r="C106" s="552"/>
      <c r="D106" s="552"/>
      <c r="E106" s="553"/>
      <c r="F106" s="341">
        <f>SUM(G106:L106)</f>
        <v>0.34261241970021417</v>
      </c>
      <c r="G106" s="342">
        <f>(D21+K21)/($J$22+$C$22)</f>
        <v>6.1027837259100645E-2</v>
      </c>
      <c r="H106" s="342">
        <f t="shared" si="40"/>
        <v>4.068522483940043E-2</v>
      </c>
      <c r="I106" s="342">
        <f t="shared" si="40"/>
        <v>7.4946466809421838E-2</v>
      </c>
      <c r="J106" s="342">
        <f t="shared" si="40"/>
        <v>7.4946466809421838E-2</v>
      </c>
      <c r="K106" s="342">
        <f t="shared" si="40"/>
        <v>5.353319057815846E-2</v>
      </c>
      <c r="L106" s="343">
        <f t="shared" si="40"/>
        <v>3.7473233404710919E-2</v>
      </c>
    </row>
    <row r="107" spans="1:12" s="320" customFormat="1" hidden="1" x14ac:dyDescent="0.2">
      <c r="A107" s="351">
        <v>3</v>
      </c>
      <c r="B107" s="551" t="s">
        <v>82</v>
      </c>
      <c r="C107" s="552"/>
      <c r="D107" s="552"/>
      <c r="E107" s="553"/>
      <c r="F107" s="341">
        <f t="shared" ref="F107" si="41">SUM(F105:F106)</f>
        <v>1</v>
      </c>
      <c r="G107" s="344">
        <f t="shared" ref="G107" si="42">SUM(G105:G106)</f>
        <v>0.19486081370449682</v>
      </c>
      <c r="H107" s="344">
        <f>SUM(H105:H106)</f>
        <v>0.15310492505353318</v>
      </c>
      <c r="I107" s="352">
        <f>SUM(I105:I106)</f>
        <v>0.32119914346895073</v>
      </c>
      <c r="J107" s="352">
        <f>SUM(J105:J106)</f>
        <v>0.16059957173447537</v>
      </c>
      <c r="K107" s="352">
        <f>SUM(K105:K106)</f>
        <v>0.10171306209850108</v>
      </c>
      <c r="L107" s="353">
        <f>SUM(L105:L106)</f>
        <v>6.8522483940042817E-2</v>
      </c>
    </row>
    <row r="108" spans="1:12" s="320" customFormat="1" hidden="1" x14ac:dyDescent="0.2">
      <c r="A108" s="346" t="s">
        <v>83</v>
      </c>
      <c r="B108" s="557" t="s">
        <v>444</v>
      </c>
      <c r="C108" s="558"/>
      <c r="D108" s="558"/>
      <c r="E108" s="559"/>
      <c r="F108" s="347"/>
      <c r="G108" s="348"/>
      <c r="H108" s="348"/>
      <c r="I108" s="349"/>
      <c r="J108" s="349"/>
      <c r="K108" s="349"/>
      <c r="L108" s="350"/>
    </row>
    <row r="109" spans="1:12" s="320" customFormat="1" hidden="1" x14ac:dyDescent="0.2">
      <c r="A109" s="351">
        <v>1</v>
      </c>
      <c r="B109" s="551" t="s">
        <v>76</v>
      </c>
      <c r="C109" s="552"/>
      <c r="D109" s="552"/>
      <c r="E109" s="553"/>
      <c r="F109" s="341">
        <f t="shared" ref="F109" si="43">SUM(G109:L109)</f>
        <v>0.3006219765031099</v>
      </c>
      <c r="G109" s="354">
        <f t="shared" ref="G109" si="44">(D24+K24)/($J$28+$C$28)</f>
        <v>6.2197650310988249E-2</v>
      </c>
      <c r="H109" s="354">
        <f t="shared" ref="H109:L112" si="45">(E24+L24)/($J$28+$C$28)</f>
        <v>6.9108500345542501E-2</v>
      </c>
      <c r="I109" s="354">
        <f t="shared" si="45"/>
        <v>7.6019350380096745E-2</v>
      </c>
      <c r="J109" s="354">
        <f t="shared" si="45"/>
        <v>3.8009675190048373E-2</v>
      </c>
      <c r="K109" s="354">
        <f t="shared" si="45"/>
        <v>3.1098825155494125E-2</v>
      </c>
      <c r="L109" s="355">
        <f t="shared" si="45"/>
        <v>2.4187975120939877E-2</v>
      </c>
    </row>
    <row r="110" spans="1:12" s="320" customFormat="1" hidden="1" x14ac:dyDescent="0.2">
      <c r="A110" s="351">
        <v>2</v>
      </c>
      <c r="B110" s="551" t="s">
        <v>195</v>
      </c>
      <c r="C110" s="552"/>
      <c r="D110" s="552"/>
      <c r="E110" s="553"/>
      <c r="F110" s="341">
        <f>SUM(G110:L110)</f>
        <v>0.30407740152038704</v>
      </c>
      <c r="G110" s="354">
        <f>(D25+K25)/($J$28+$C$28)</f>
        <v>7.2563925362819623E-2</v>
      </c>
      <c r="H110" s="354">
        <f t="shared" si="45"/>
        <v>4.8375950241879753E-2</v>
      </c>
      <c r="I110" s="354">
        <f t="shared" si="45"/>
        <v>7.9474775397373881E-2</v>
      </c>
      <c r="J110" s="354">
        <f t="shared" si="45"/>
        <v>4.8375950241879753E-2</v>
      </c>
      <c r="K110" s="354">
        <f t="shared" si="45"/>
        <v>3.455425017277125E-2</v>
      </c>
      <c r="L110" s="355">
        <f t="shared" si="45"/>
        <v>2.0732550103662751E-2</v>
      </c>
    </row>
    <row r="111" spans="1:12" s="320" customFormat="1" hidden="1" x14ac:dyDescent="0.2">
      <c r="A111" s="351">
        <v>3</v>
      </c>
      <c r="B111" s="551" t="s">
        <v>84</v>
      </c>
      <c r="C111" s="552"/>
      <c r="D111" s="552"/>
      <c r="E111" s="553"/>
      <c r="F111" s="341">
        <f>SUM(G111:L111)</f>
        <v>0.35038009675190046</v>
      </c>
      <c r="G111" s="354">
        <f>(D26+K26)/($J$28+$C$28)</f>
        <v>5.6668970283344854E-2</v>
      </c>
      <c r="H111" s="354">
        <f t="shared" si="45"/>
        <v>6.08154803040774E-2</v>
      </c>
      <c r="I111" s="354">
        <f t="shared" si="45"/>
        <v>6.9108500345542501E-2</v>
      </c>
      <c r="J111" s="354">
        <f t="shared" si="45"/>
        <v>3.5936420179682099E-2</v>
      </c>
      <c r="K111" s="354">
        <f t="shared" si="45"/>
        <v>6.2197650310988249E-2</v>
      </c>
      <c r="L111" s="355">
        <f t="shared" si="45"/>
        <v>6.5653075328265378E-2</v>
      </c>
    </row>
    <row r="112" spans="1:12" s="320" customFormat="1" hidden="1" x14ac:dyDescent="0.2">
      <c r="A112" s="351">
        <v>4</v>
      </c>
      <c r="B112" s="551" t="s">
        <v>85</v>
      </c>
      <c r="C112" s="552"/>
      <c r="D112" s="552"/>
      <c r="E112" s="553"/>
      <c r="F112" s="341">
        <f>SUM(G112:L112)</f>
        <v>4.4920525224602631E-2</v>
      </c>
      <c r="G112" s="354">
        <f>(D27+K27)/($J$28+$C$28)</f>
        <v>8.2930200414651004E-3</v>
      </c>
      <c r="H112" s="354">
        <f t="shared" si="45"/>
        <v>5.5286800276433999E-3</v>
      </c>
      <c r="I112" s="354">
        <f t="shared" si="45"/>
        <v>8.9841050449205248E-3</v>
      </c>
      <c r="J112" s="354">
        <f t="shared" si="45"/>
        <v>1.10573600552868E-2</v>
      </c>
      <c r="K112" s="354">
        <f t="shared" si="45"/>
        <v>6.2197650310988253E-3</v>
      </c>
      <c r="L112" s="355">
        <f t="shared" si="45"/>
        <v>4.8375950241879755E-3</v>
      </c>
    </row>
    <row r="113" spans="1:12" s="320" customFormat="1" ht="13.5" hidden="1" thickBot="1" x14ac:dyDescent="0.25">
      <c r="A113" s="356">
        <v>5</v>
      </c>
      <c r="B113" s="554" t="s">
        <v>86</v>
      </c>
      <c r="C113" s="555"/>
      <c r="D113" s="555"/>
      <c r="E113" s="556"/>
      <c r="F113" s="357">
        <f t="shared" ref="F113" si="46">SUM(F109:F112)</f>
        <v>1</v>
      </c>
      <c r="G113" s="358">
        <f t="shared" ref="G113" si="47">SUM(G109:G112)</f>
        <v>0.19972356599861782</v>
      </c>
      <c r="H113" s="358">
        <f>SUM(H109:H112)</f>
        <v>0.18382861091914304</v>
      </c>
      <c r="I113" s="359">
        <f>SUM(I109:I112)</f>
        <v>0.23358673116793366</v>
      </c>
      <c r="J113" s="359">
        <f>SUM(J109:J112)</f>
        <v>0.13337940566689702</v>
      </c>
      <c r="K113" s="359">
        <f>SUM(K109:K112)</f>
        <v>0.13407049067035245</v>
      </c>
      <c r="L113" s="360">
        <f>SUM(L109:L112)</f>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topLeftCell="A128" workbookViewId="0">
      <selection activeCell="A209" sqref="A209"/>
    </sheetView>
  </sheetViews>
  <sheetFormatPr defaultRowHeight="12.75" x14ac:dyDescent="0.2"/>
  <cols>
    <col min="1" max="1" width="62.140625" customWidth="1"/>
    <col min="2" max="2" width="14" customWidth="1"/>
  </cols>
  <sheetData>
    <row r="1" spans="1:9" x14ac:dyDescent="0.2">
      <c r="A1" t="s">
        <v>423</v>
      </c>
    </row>
    <row r="3" spans="1:9" ht="13.5" thickBot="1" x14ac:dyDescent="0.25">
      <c r="A3" s="136" t="s">
        <v>196</v>
      </c>
      <c r="B3">
        <v>123456789</v>
      </c>
    </row>
    <row r="4" spans="1:9" x14ac:dyDescent="0.2">
      <c r="A4" t="s">
        <v>197</v>
      </c>
      <c r="B4">
        <v>512304882</v>
      </c>
      <c r="D4" s="388" t="s">
        <v>452</v>
      </c>
      <c r="E4" s="389"/>
      <c r="F4" s="389"/>
      <c r="G4" s="389"/>
      <c r="H4" s="389"/>
      <c r="I4" s="390"/>
    </row>
    <row r="5" spans="1:9" ht="13.5" thickBot="1" x14ac:dyDescent="0.25">
      <c r="A5" t="s">
        <v>198</v>
      </c>
      <c r="B5">
        <v>520042169</v>
      </c>
      <c r="D5" s="391"/>
      <c r="E5" s="392"/>
      <c r="F5" s="392"/>
      <c r="G5" s="392"/>
      <c r="H5" s="392"/>
      <c r="I5" s="393"/>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0" t="s">
        <v>531</v>
      </c>
      <c r="B198" s="210">
        <v>512237744</v>
      </c>
    </row>
    <row r="199" spans="1:2" x14ac:dyDescent="0.2">
      <c r="A199" s="376"/>
      <c r="B199" s="376"/>
    </row>
    <row r="200" spans="1:2" x14ac:dyDescent="0.2">
      <c r="A200" s="376"/>
      <c r="B200" s="376"/>
    </row>
    <row r="201" spans="1:2" x14ac:dyDescent="0.2">
      <c r="A201" s="376"/>
      <c r="B201" s="376"/>
    </row>
    <row r="202" spans="1:2" x14ac:dyDescent="0.2">
      <c r="A202" s="376"/>
      <c r="B202" s="376"/>
    </row>
    <row r="203" spans="1:2" x14ac:dyDescent="0.2">
      <c r="A203" s="376"/>
      <c r="B203" s="376"/>
    </row>
    <row r="204" spans="1:2" x14ac:dyDescent="0.2">
      <c r="A204" s="376"/>
      <c r="B204" s="376"/>
    </row>
    <row r="205" spans="1:2" x14ac:dyDescent="0.2">
      <c r="A205" s="376"/>
      <c r="B205" s="376"/>
    </row>
    <row r="206" spans="1:2" x14ac:dyDescent="0.2">
      <c r="A206" s="376"/>
      <c r="B206" s="376"/>
    </row>
    <row r="207" spans="1:2" x14ac:dyDescent="0.2">
      <c r="A207" s="376"/>
      <c r="B207" s="376"/>
    </row>
  </sheetData>
  <sheetProtection password="CC43" sheet="1" objects="1" scenarios="1" formatCells="0" formatColumns="0" formatRows="0"/>
  <mergeCells count="1">
    <mergeCell ref="D4: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שיבולת קופת תגמולים בע"מ</v>
      </c>
    </row>
    <row r="3" spans="1:145" ht="15.75" x14ac:dyDescent="0.25">
      <c r="B3" s="183" t="str">
        <f>CONCATENATE(הוראות!Z13,הוראות!F13)</f>
        <v>הנתונים ביחידות בודדות לשנת 2020</v>
      </c>
    </row>
    <row r="4" spans="1:145" ht="12.75" customHeight="1" x14ac:dyDescent="0.2">
      <c r="B4" t="s">
        <v>423</v>
      </c>
      <c r="C4" s="402" t="s">
        <v>26</v>
      </c>
      <c r="D4" s="403"/>
      <c r="E4" s="403"/>
      <c r="F4" s="403"/>
      <c r="G4" s="403"/>
      <c r="H4" s="403"/>
      <c r="I4" s="404"/>
      <c r="J4" s="394" t="s">
        <v>27</v>
      </c>
      <c r="K4" s="395"/>
      <c r="L4" s="395"/>
      <c r="M4" s="395"/>
      <c r="N4" s="395"/>
      <c r="O4" s="395"/>
      <c r="P4" s="395"/>
      <c r="Q4" s="395"/>
      <c r="R4" s="395"/>
      <c r="S4" s="395"/>
      <c r="T4" s="395"/>
      <c r="U4" s="395"/>
      <c r="V4" s="395"/>
      <c r="W4" s="396"/>
      <c r="X4" s="394" t="s">
        <v>527</v>
      </c>
      <c r="Y4" s="395"/>
      <c r="Z4" s="395"/>
      <c r="AA4" s="395"/>
      <c r="AB4" s="395"/>
      <c r="AC4" s="395"/>
      <c r="AD4" s="395"/>
      <c r="AE4" s="395"/>
      <c r="AF4" s="395"/>
      <c r="AG4" s="395"/>
      <c r="AH4" s="395"/>
      <c r="AI4" s="395"/>
      <c r="AJ4" s="395"/>
      <c r="AK4" s="396"/>
      <c r="AL4" s="394" t="s">
        <v>528</v>
      </c>
      <c r="AM4" s="395"/>
      <c r="AN4" s="395"/>
      <c r="AO4" s="395"/>
      <c r="AP4" s="395"/>
      <c r="AQ4" s="395"/>
      <c r="AR4" s="395"/>
      <c r="AS4" s="395"/>
      <c r="AT4" s="395"/>
      <c r="AU4" s="395"/>
      <c r="AV4" s="395"/>
      <c r="AW4" s="395"/>
      <c r="AX4" s="395"/>
      <c r="AY4" s="396"/>
    </row>
    <row r="5" spans="1:145" ht="12.75" customHeight="1" x14ac:dyDescent="0.2">
      <c r="B5" s="159"/>
      <c r="C5" s="405"/>
      <c r="D5" s="406"/>
      <c r="E5" s="407"/>
      <c r="F5" s="407"/>
      <c r="G5" s="407"/>
      <c r="H5" s="407"/>
      <c r="I5" s="408"/>
      <c r="J5" s="397" t="s">
        <v>28</v>
      </c>
      <c r="K5" s="409"/>
      <c r="L5" s="409"/>
      <c r="M5" s="409"/>
      <c r="N5" s="409"/>
      <c r="O5" s="409"/>
      <c r="P5" s="410"/>
      <c r="Q5" s="397" t="s">
        <v>29</v>
      </c>
      <c r="R5" s="409"/>
      <c r="S5" s="409"/>
      <c r="T5" s="409"/>
      <c r="U5" s="409"/>
      <c r="V5" s="409"/>
      <c r="W5" s="410"/>
      <c r="X5" s="397" t="s">
        <v>30</v>
      </c>
      <c r="Y5" s="398"/>
      <c r="Z5" s="398"/>
      <c r="AA5" s="398"/>
      <c r="AB5" s="398"/>
      <c r="AC5" s="398"/>
      <c r="AD5" s="399"/>
      <c r="AE5" s="397" t="s">
        <v>31</v>
      </c>
      <c r="AF5" s="398"/>
      <c r="AG5" s="398"/>
      <c r="AH5" s="398"/>
      <c r="AI5" s="398"/>
      <c r="AJ5" s="398"/>
      <c r="AK5" s="399"/>
      <c r="AL5" s="397" t="s">
        <v>30</v>
      </c>
      <c r="AM5" s="398"/>
      <c r="AN5" s="398"/>
      <c r="AO5" s="398"/>
      <c r="AP5" s="398"/>
      <c r="AQ5" s="398"/>
      <c r="AR5" s="399"/>
      <c r="AS5" s="397" t="s">
        <v>31</v>
      </c>
      <c r="AT5" s="398"/>
      <c r="AU5" s="398"/>
      <c r="AV5" s="398"/>
      <c r="AW5" s="398"/>
      <c r="AX5" s="398"/>
      <c r="AY5" s="399"/>
    </row>
    <row r="6" spans="1:145" ht="12.75" customHeight="1" x14ac:dyDescent="0.2">
      <c r="A6" s="159"/>
      <c r="B6" s="159"/>
      <c r="C6" s="400" t="s">
        <v>32</v>
      </c>
      <c r="D6" s="258"/>
      <c r="E6" s="413" t="s">
        <v>33</v>
      </c>
      <c r="F6" s="413"/>
      <c r="G6" s="413"/>
      <c r="H6" s="413"/>
      <c r="I6" s="414"/>
      <c r="J6" s="400" t="str">
        <f>C6</f>
        <v>סה"כ מספר תביעות</v>
      </c>
      <c r="K6" s="398" t="s">
        <v>33</v>
      </c>
      <c r="L6" s="398"/>
      <c r="M6" s="398"/>
      <c r="N6" s="398"/>
      <c r="O6" s="398"/>
      <c r="P6" s="399"/>
      <c r="Q6" s="400" t="str">
        <f>C6</f>
        <v>סה"כ מספר תביעות</v>
      </c>
      <c r="R6" s="398" t="s">
        <v>33</v>
      </c>
      <c r="S6" s="398"/>
      <c r="T6" s="398"/>
      <c r="U6" s="398"/>
      <c r="V6" s="398"/>
      <c r="W6" s="399"/>
      <c r="X6" s="400" t="str">
        <f>C6</f>
        <v>סה"כ מספר תביעות</v>
      </c>
      <c r="Y6" s="398" t="s">
        <v>33</v>
      </c>
      <c r="Z6" s="398"/>
      <c r="AA6" s="398"/>
      <c r="AB6" s="398"/>
      <c r="AC6" s="398"/>
      <c r="AD6" s="399"/>
      <c r="AE6" s="400" t="str">
        <f>J6</f>
        <v>סה"כ מספר תביעות</v>
      </c>
      <c r="AF6" s="398" t="s">
        <v>33</v>
      </c>
      <c r="AG6" s="398"/>
      <c r="AH6" s="398"/>
      <c r="AI6" s="398"/>
      <c r="AJ6" s="398"/>
      <c r="AK6" s="399"/>
      <c r="AL6" s="400" t="str">
        <f>Q6</f>
        <v>סה"כ מספר תביעות</v>
      </c>
      <c r="AM6" s="398" t="s">
        <v>33</v>
      </c>
      <c r="AN6" s="398"/>
      <c r="AO6" s="398"/>
      <c r="AP6" s="398"/>
      <c r="AQ6" s="398"/>
      <c r="AR6" s="399"/>
      <c r="AS6" s="400" t="str">
        <f>X6</f>
        <v>סה"כ מספר תביעות</v>
      </c>
      <c r="AT6" s="398" t="s">
        <v>33</v>
      </c>
      <c r="AU6" s="398"/>
      <c r="AV6" s="398"/>
      <c r="AW6" s="398"/>
      <c r="AX6" s="398"/>
      <c r="AY6" s="399"/>
    </row>
    <row r="7" spans="1:145" ht="25.5" customHeight="1" x14ac:dyDescent="0.2">
      <c r="A7" s="159"/>
      <c r="B7" s="411" t="s">
        <v>34</v>
      </c>
      <c r="C7" s="401"/>
      <c r="D7" s="238" t="s">
        <v>500</v>
      </c>
      <c r="E7" s="47" t="s">
        <v>501</v>
      </c>
      <c r="F7" s="47" t="s">
        <v>36</v>
      </c>
      <c r="G7" s="47" t="s">
        <v>37</v>
      </c>
      <c r="H7" s="47" t="s">
        <v>38</v>
      </c>
      <c r="I7" s="160" t="s">
        <v>39</v>
      </c>
      <c r="J7" s="401"/>
      <c r="K7" s="238" t="s">
        <v>493</v>
      </c>
      <c r="L7" s="47" t="s">
        <v>494</v>
      </c>
      <c r="M7" s="47" t="s">
        <v>392</v>
      </c>
      <c r="N7" s="47" t="s">
        <v>393</v>
      </c>
      <c r="O7" s="47" t="s">
        <v>394</v>
      </c>
      <c r="P7" s="160" t="s">
        <v>41</v>
      </c>
      <c r="Q7" s="401"/>
      <c r="R7" s="238" t="s">
        <v>493</v>
      </c>
      <c r="S7" s="47" t="s">
        <v>494</v>
      </c>
      <c r="T7" s="47" t="s">
        <v>392</v>
      </c>
      <c r="U7" s="47" t="s">
        <v>393</v>
      </c>
      <c r="V7" s="47" t="s">
        <v>394</v>
      </c>
      <c r="W7" s="160" t="s">
        <v>41</v>
      </c>
      <c r="X7" s="401"/>
      <c r="Y7" s="238" t="s">
        <v>493</v>
      </c>
      <c r="Z7" s="47" t="s">
        <v>494</v>
      </c>
      <c r="AA7" s="47" t="s">
        <v>392</v>
      </c>
      <c r="AB7" s="47" t="s">
        <v>393</v>
      </c>
      <c r="AC7" s="47" t="s">
        <v>394</v>
      </c>
      <c r="AD7" s="160" t="s">
        <v>41</v>
      </c>
      <c r="AE7" s="401"/>
      <c r="AF7" s="238" t="s">
        <v>493</v>
      </c>
      <c r="AG7" s="47" t="s">
        <v>494</v>
      </c>
      <c r="AH7" s="47" t="s">
        <v>392</v>
      </c>
      <c r="AI7" s="47" t="s">
        <v>393</v>
      </c>
      <c r="AJ7" s="47" t="s">
        <v>394</v>
      </c>
      <c r="AK7" s="160" t="s">
        <v>41</v>
      </c>
      <c r="AL7" s="401"/>
      <c r="AM7" s="238" t="s">
        <v>493</v>
      </c>
      <c r="AN7" s="47" t="s">
        <v>494</v>
      </c>
      <c r="AO7" s="47" t="s">
        <v>392</v>
      </c>
      <c r="AP7" s="47" t="s">
        <v>393</v>
      </c>
      <c r="AQ7" s="47" t="s">
        <v>394</v>
      </c>
      <c r="AR7" s="160" t="s">
        <v>41</v>
      </c>
      <c r="AS7" s="401"/>
      <c r="AT7" s="238" t="s">
        <v>493</v>
      </c>
      <c r="AU7" s="47" t="s">
        <v>494</v>
      </c>
      <c r="AV7" s="47" t="s">
        <v>392</v>
      </c>
      <c r="AW7" s="47" t="s">
        <v>393</v>
      </c>
      <c r="AX7" s="47" t="s">
        <v>394</v>
      </c>
      <c r="AY7" s="160" t="s">
        <v>41</v>
      </c>
    </row>
    <row r="8" spans="1:145" ht="12.75" customHeight="1" x14ac:dyDescent="0.2">
      <c r="A8" s="159"/>
      <c r="B8" s="412"/>
      <c r="C8" s="245" t="s">
        <v>42</v>
      </c>
      <c r="D8" s="259" t="s">
        <v>43</v>
      </c>
      <c r="E8" s="240" t="s">
        <v>44</v>
      </c>
      <c r="F8" s="161" t="s">
        <v>45</v>
      </c>
      <c r="G8" s="161" t="s">
        <v>46</v>
      </c>
      <c r="H8" s="161" t="s">
        <v>47</v>
      </c>
      <c r="I8" s="162"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0"/>
      <c r="D9" s="254"/>
      <c r="E9" s="110"/>
      <c r="F9" s="111"/>
      <c r="G9" s="111"/>
      <c r="H9" s="111"/>
      <c r="I9" s="165"/>
      <c r="J9" s="250"/>
      <c r="K9" s="110"/>
      <c r="L9" s="111"/>
      <c r="M9" s="111"/>
      <c r="N9" s="111"/>
      <c r="O9" s="111"/>
      <c r="P9" s="165"/>
      <c r="Q9" s="250"/>
      <c r="R9" s="110"/>
      <c r="S9" s="111"/>
      <c r="T9" s="111"/>
      <c r="U9" s="111"/>
      <c r="V9" s="111"/>
      <c r="W9" s="165"/>
      <c r="X9" s="250"/>
      <c r="Y9" s="110"/>
      <c r="Z9" s="111"/>
      <c r="AA9" s="111"/>
      <c r="AB9" s="111"/>
      <c r="AC9" s="111"/>
      <c r="AD9" s="165"/>
      <c r="AE9" s="250"/>
      <c r="AF9" s="292"/>
      <c r="AG9" s="111"/>
      <c r="AH9" s="111"/>
      <c r="AI9" s="111"/>
      <c r="AJ9" s="111"/>
      <c r="AK9" s="165"/>
      <c r="AL9" s="250"/>
      <c r="AM9" s="110"/>
      <c r="AN9" s="111"/>
      <c r="AO9" s="111"/>
      <c r="AP9" s="111"/>
      <c r="AQ9" s="111"/>
      <c r="AR9" s="165"/>
      <c r="AS9" s="250"/>
      <c r="AT9" s="292"/>
      <c r="AU9" s="111"/>
      <c r="AV9" s="111"/>
      <c r="AW9" s="111"/>
      <c r="AX9" s="111"/>
      <c r="AY9" s="165"/>
    </row>
    <row r="10" spans="1:145" x14ac:dyDescent="0.2">
      <c r="A10" s="166">
        <v>1</v>
      </c>
      <c r="B10" s="167" t="s">
        <v>74</v>
      </c>
      <c r="C10" s="316"/>
      <c r="D10" s="242"/>
      <c r="E10" s="242"/>
      <c r="F10" s="177"/>
      <c r="G10" s="177"/>
      <c r="H10" s="177"/>
      <c r="I10" s="178"/>
      <c r="J10" s="316"/>
      <c r="K10" s="242"/>
      <c r="L10" s="242"/>
      <c r="M10" s="177"/>
      <c r="N10" s="177"/>
      <c r="O10" s="177"/>
      <c r="P10" s="178"/>
      <c r="Q10" s="316"/>
      <c r="R10" s="242"/>
      <c r="S10" s="242"/>
      <c r="T10" s="177"/>
      <c r="U10" s="177"/>
      <c r="V10" s="177"/>
      <c r="W10" s="178"/>
      <c r="X10" s="316"/>
      <c r="Y10" s="242"/>
      <c r="Z10" s="242"/>
      <c r="AA10" s="177"/>
      <c r="AB10" s="177"/>
      <c r="AC10" s="177"/>
      <c r="AD10" s="178"/>
      <c r="AE10" s="316"/>
      <c r="AF10" s="242"/>
      <c r="AG10" s="242"/>
      <c r="AH10" s="177"/>
      <c r="AI10" s="177"/>
      <c r="AJ10" s="177"/>
      <c r="AK10" s="178"/>
      <c r="AL10" s="316"/>
      <c r="AM10" s="242"/>
      <c r="AN10" s="242"/>
      <c r="AO10" s="177"/>
      <c r="AP10" s="177"/>
      <c r="AQ10" s="177"/>
      <c r="AR10" s="178"/>
      <c r="AS10" s="316"/>
      <c r="AT10" s="242"/>
      <c r="AU10" s="242"/>
      <c r="AV10" s="177"/>
      <c r="AW10" s="177"/>
      <c r="AX10" s="177"/>
      <c r="AY10" s="178"/>
    </row>
    <row r="11" spans="1:145" ht="12.75" customHeight="1" x14ac:dyDescent="0.2">
      <c r="A11" s="166">
        <f>A10+1</f>
        <v>2</v>
      </c>
      <c r="B11" s="167" t="s">
        <v>75</v>
      </c>
      <c r="C11" s="316"/>
      <c r="D11" s="242"/>
      <c r="E11" s="242"/>
      <c r="F11" s="177"/>
      <c r="G11" s="177"/>
      <c r="H11" s="177"/>
      <c r="I11" s="178"/>
      <c r="J11" s="316"/>
      <c r="K11" s="242"/>
      <c r="L11" s="242"/>
      <c r="M11" s="177"/>
      <c r="N11" s="177"/>
      <c r="O11" s="177"/>
      <c r="P11" s="178"/>
      <c r="Q11" s="316"/>
      <c r="R11" s="242"/>
      <c r="S11" s="242"/>
      <c r="T11" s="177"/>
      <c r="U11" s="177"/>
      <c r="V11" s="177"/>
      <c r="W11" s="178"/>
      <c r="X11" s="316"/>
      <c r="Y11" s="242"/>
      <c r="Z11" s="242"/>
      <c r="AA11" s="177"/>
      <c r="AB11" s="177"/>
      <c r="AC11" s="177"/>
      <c r="AD11" s="178"/>
      <c r="AE11" s="316"/>
      <c r="AF11" s="242"/>
      <c r="AG11" s="242"/>
      <c r="AH11" s="177"/>
      <c r="AI11" s="177"/>
      <c r="AJ11" s="177"/>
      <c r="AK11" s="178"/>
      <c r="AL11" s="316"/>
      <c r="AM11" s="242"/>
      <c r="AN11" s="242"/>
      <c r="AO11" s="177"/>
      <c r="AP11" s="177"/>
      <c r="AQ11" s="177"/>
      <c r="AR11" s="178"/>
      <c r="AS11" s="316"/>
      <c r="AT11" s="242"/>
      <c r="AU11" s="242"/>
      <c r="AV11" s="177"/>
      <c r="AW11" s="177"/>
      <c r="AX11" s="177"/>
      <c r="AY11" s="178"/>
    </row>
    <row r="12" spans="1:145" s="222" customFormat="1" ht="12.75" customHeight="1" x14ac:dyDescent="0.2">
      <c r="A12" s="166">
        <v>3</v>
      </c>
      <c r="B12" s="167" t="s">
        <v>496</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6" t="s">
        <v>520</v>
      </c>
      <c r="B13" s="167" t="s">
        <v>497</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6">
        <v>5</v>
      </c>
      <c r="B15" s="167"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6">
        <v>6</v>
      </c>
      <c r="B16" s="167"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6">
        <v>7</v>
      </c>
      <c r="B17" s="167" t="s">
        <v>519</v>
      </c>
      <c r="C17" s="248">
        <f t="shared" ref="C17" si="0">SUM(C12:C16)</f>
        <v>0</v>
      </c>
      <c r="D17" s="33">
        <f t="shared" ref="D17:AK17" si="1">SUM(D12:D16)</f>
        <v>0</v>
      </c>
      <c r="E17" s="33">
        <f t="shared" si="1"/>
        <v>0</v>
      </c>
      <c r="F17" s="29">
        <f t="shared" si="1"/>
        <v>0</v>
      </c>
      <c r="G17" s="29">
        <f t="shared" si="1"/>
        <v>0</v>
      </c>
      <c r="H17" s="29">
        <f t="shared" si="1"/>
        <v>0</v>
      </c>
      <c r="I17" s="29">
        <f t="shared" si="1"/>
        <v>0</v>
      </c>
      <c r="J17" s="248">
        <f t="shared" si="1"/>
        <v>0</v>
      </c>
      <c r="K17" s="33">
        <f t="shared" si="1"/>
        <v>0</v>
      </c>
      <c r="L17" s="33">
        <f t="shared" si="1"/>
        <v>0</v>
      </c>
      <c r="M17" s="29">
        <f t="shared" si="1"/>
        <v>0</v>
      </c>
      <c r="N17" s="29">
        <f t="shared" si="1"/>
        <v>0</v>
      </c>
      <c r="O17" s="29">
        <f t="shared" si="1"/>
        <v>0</v>
      </c>
      <c r="P17" s="29">
        <f t="shared" si="1"/>
        <v>0</v>
      </c>
      <c r="Q17" s="248">
        <f t="shared" si="1"/>
        <v>0</v>
      </c>
      <c r="R17" s="33">
        <f t="shared" si="1"/>
        <v>0</v>
      </c>
      <c r="S17" s="33">
        <f t="shared" si="1"/>
        <v>0</v>
      </c>
      <c r="T17" s="29">
        <f t="shared" si="1"/>
        <v>0</v>
      </c>
      <c r="U17" s="29">
        <f t="shared" si="1"/>
        <v>0</v>
      </c>
      <c r="V17" s="29">
        <f t="shared" si="1"/>
        <v>0</v>
      </c>
      <c r="W17" s="29">
        <f t="shared" si="1"/>
        <v>0</v>
      </c>
      <c r="X17" s="248">
        <f t="shared" si="1"/>
        <v>0</v>
      </c>
      <c r="Y17" s="33">
        <f t="shared" si="1"/>
        <v>0</v>
      </c>
      <c r="Z17" s="33">
        <f t="shared" si="1"/>
        <v>0</v>
      </c>
      <c r="AA17" s="29">
        <f t="shared" si="1"/>
        <v>0</v>
      </c>
      <c r="AB17" s="29">
        <f t="shared" si="1"/>
        <v>0</v>
      </c>
      <c r="AC17" s="29">
        <f t="shared" si="1"/>
        <v>0</v>
      </c>
      <c r="AD17" s="29">
        <f t="shared" si="1"/>
        <v>0</v>
      </c>
      <c r="AE17" s="248">
        <f t="shared" si="1"/>
        <v>0</v>
      </c>
      <c r="AF17" s="33">
        <f t="shared" si="1"/>
        <v>0</v>
      </c>
      <c r="AG17" s="33">
        <f t="shared" si="1"/>
        <v>0</v>
      </c>
      <c r="AH17" s="29">
        <f t="shared" si="1"/>
        <v>0</v>
      </c>
      <c r="AI17" s="29">
        <f t="shared" si="1"/>
        <v>0</v>
      </c>
      <c r="AJ17" s="29">
        <f t="shared" si="1"/>
        <v>0</v>
      </c>
      <c r="AK17" s="29">
        <f t="shared" si="1"/>
        <v>0</v>
      </c>
      <c r="AL17" s="248">
        <f t="shared" ref="AL17" si="2">SUM(AL12:AL16)</f>
        <v>0</v>
      </c>
      <c r="AM17" s="33">
        <f t="shared" ref="AM17:AY17" si="3">SUM(AM12:AM16)</f>
        <v>0</v>
      </c>
      <c r="AN17" s="33">
        <f t="shared" si="3"/>
        <v>0</v>
      </c>
      <c r="AO17" s="29">
        <f t="shared" si="3"/>
        <v>0</v>
      </c>
      <c r="AP17" s="29">
        <f t="shared" si="3"/>
        <v>0</v>
      </c>
      <c r="AQ17" s="29">
        <f t="shared" si="3"/>
        <v>0</v>
      </c>
      <c r="AR17" s="29">
        <f t="shared" si="3"/>
        <v>0</v>
      </c>
      <c r="AS17" s="248">
        <f t="shared" si="3"/>
        <v>0</v>
      </c>
      <c r="AT17" s="33">
        <f t="shared" si="3"/>
        <v>0</v>
      </c>
      <c r="AU17" s="33">
        <f t="shared" si="3"/>
        <v>0</v>
      </c>
      <c r="AV17" s="29">
        <f t="shared" si="3"/>
        <v>0</v>
      </c>
      <c r="AW17" s="29">
        <f t="shared" si="3"/>
        <v>0</v>
      </c>
      <c r="AX17" s="29">
        <f t="shared" si="3"/>
        <v>0</v>
      </c>
      <c r="AY17" s="29">
        <f t="shared" si="3"/>
        <v>0</v>
      </c>
    </row>
    <row r="18" spans="1:51" x14ac:dyDescent="0.2">
      <c r="A18" s="166">
        <v>8</v>
      </c>
      <c r="B18" s="167" t="s">
        <v>522</v>
      </c>
      <c r="C18" s="248">
        <f>IF(C10+C11-C17=0,0,C10+C11-C17)</f>
        <v>0</v>
      </c>
      <c r="D18" s="177"/>
      <c r="E18" s="242"/>
      <c r="F18" s="177"/>
      <c r="G18" s="177"/>
      <c r="H18" s="177"/>
      <c r="I18" s="178"/>
      <c r="J18" s="248">
        <f>IF(J10+J11-J17=0,0,J10+J11-J17)</f>
        <v>0</v>
      </c>
      <c r="K18" s="177"/>
      <c r="L18" s="242"/>
      <c r="M18" s="177"/>
      <c r="N18" s="177"/>
      <c r="O18" s="177"/>
      <c r="P18" s="178"/>
      <c r="Q18" s="248">
        <f>IF(Q10+Q11-Q17=0,0,Q10+Q11-Q17)</f>
        <v>0</v>
      </c>
      <c r="R18" s="177"/>
      <c r="S18" s="242"/>
      <c r="T18" s="177"/>
      <c r="U18" s="177"/>
      <c r="V18" s="177"/>
      <c r="W18" s="178"/>
      <c r="X18" s="248">
        <f>IF(X10+X11-X17=0,0,X10+X11-X17)</f>
        <v>0</v>
      </c>
      <c r="Y18" s="177"/>
      <c r="Z18" s="242"/>
      <c r="AA18" s="177"/>
      <c r="AB18" s="177"/>
      <c r="AC18" s="177"/>
      <c r="AD18" s="178"/>
      <c r="AE18" s="248">
        <f>IF(AE10+AE11-AE17=0,0,AE10+AE11-AE17)</f>
        <v>0</v>
      </c>
      <c r="AF18" s="177"/>
      <c r="AG18" s="242"/>
      <c r="AH18" s="177"/>
      <c r="AI18" s="177"/>
      <c r="AJ18" s="177"/>
      <c r="AK18" s="178"/>
      <c r="AL18" s="248">
        <f>IF(AL10+AL11-AL17=0,0,AL10+AL11-AL17)</f>
        <v>0</v>
      </c>
      <c r="AM18" s="177"/>
      <c r="AN18" s="242"/>
      <c r="AO18" s="177"/>
      <c r="AP18" s="177"/>
      <c r="AQ18" s="177"/>
      <c r="AR18" s="178"/>
      <c r="AS18" s="248">
        <f>IF(AS10+AS11-AS17=0,0,AS10+AS11-AS17)</f>
        <v>0</v>
      </c>
      <c r="AT18" s="177"/>
      <c r="AU18" s="242"/>
      <c r="AV18" s="177"/>
      <c r="AW18" s="177"/>
      <c r="AX18" s="177"/>
      <c r="AY18" s="178"/>
    </row>
    <row r="19" spans="1:51" x14ac:dyDescent="0.2">
      <c r="A19" s="168" t="s">
        <v>80</v>
      </c>
      <c r="B19" s="169" t="s">
        <v>81</v>
      </c>
      <c r="C19" s="247"/>
      <c r="D19" s="177"/>
      <c r="E19" s="242"/>
      <c r="F19" s="177"/>
      <c r="G19" s="177"/>
      <c r="H19" s="177"/>
      <c r="I19" s="178"/>
      <c r="J19" s="247"/>
      <c r="K19" s="177"/>
      <c r="L19" s="242"/>
      <c r="M19" s="177"/>
      <c r="N19" s="177"/>
      <c r="O19" s="177"/>
      <c r="P19" s="178"/>
      <c r="Q19" s="247"/>
      <c r="R19" s="177"/>
      <c r="S19" s="242"/>
      <c r="T19" s="177"/>
      <c r="U19" s="177"/>
      <c r="V19" s="177"/>
      <c r="W19" s="178"/>
      <c r="X19" s="247"/>
      <c r="Y19" s="177"/>
      <c r="Z19" s="242"/>
      <c r="AA19" s="177"/>
      <c r="AB19" s="177"/>
      <c r="AC19" s="177"/>
      <c r="AD19" s="178"/>
      <c r="AE19" s="247"/>
      <c r="AF19" s="177"/>
      <c r="AG19" s="242"/>
      <c r="AH19" s="177"/>
      <c r="AI19" s="177"/>
      <c r="AJ19" s="177"/>
      <c r="AK19" s="178"/>
      <c r="AL19" s="247"/>
      <c r="AM19" s="177"/>
      <c r="AN19" s="242"/>
      <c r="AO19" s="177"/>
      <c r="AP19" s="177"/>
      <c r="AQ19" s="177"/>
      <c r="AR19" s="178"/>
      <c r="AS19" s="247"/>
      <c r="AT19" s="177"/>
      <c r="AU19" s="242"/>
      <c r="AV19" s="177"/>
      <c r="AW19" s="177"/>
      <c r="AX19" s="177"/>
      <c r="AY19" s="178"/>
    </row>
    <row r="20" spans="1:51" ht="12.75" customHeight="1" x14ac:dyDescent="0.2">
      <c r="A20" s="166">
        <v>1</v>
      </c>
      <c r="B20" s="167"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6">
        <v>2</v>
      </c>
      <c r="B21" s="167"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6">
        <v>3</v>
      </c>
      <c r="B22" s="170" t="s">
        <v>82</v>
      </c>
      <c r="C22" s="248">
        <f t="shared" ref="C22" si="4">SUM(C20:C21)</f>
        <v>0</v>
      </c>
      <c r="D22" s="33">
        <f t="shared" ref="D22:AJ22" si="5">SUM(D20:D21)</f>
        <v>0</v>
      </c>
      <c r="E22" s="33">
        <f t="shared" si="5"/>
        <v>0</v>
      </c>
      <c r="F22" s="29">
        <f t="shared" si="5"/>
        <v>0</v>
      </c>
      <c r="G22" s="29">
        <f t="shared" si="5"/>
        <v>0</v>
      </c>
      <c r="H22" s="29">
        <f t="shared" si="5"/>
        <v>0</v>
      </c>
      <c r="I22" s="29">
        <f t="shared" si="5"/>
        <v>0</v>
      </c>
      <c r="J22" s="248">
        <f t="shared" si="5"/>
        <v>0</v>
      </c>
      <c r="K22" s="33">
        <f t="shared" si="5"/>
        <v>0</v>
      </c>
      <c r="L22" s="29">
        <f t="shared" si="5"/>
        <v>0</v>
      </c>
      <c r="M22" s="29">
        <f t="shared" si="5"/>
        <v>0</v>
      </c>
      <c r="N22" s="29">
        <f t="shared" si="5"/>
        <v>0</v>
      </c>
      <c r="O22" s="29">
        <f t="shared" si="5"/>
        <v>0</v>
      </c>
      <c r="P22" s="29">
        <f t="shared" si="5"/>
        <v>0</v>
      </c>
      <c r="Q22" s="248">
        <f t="shared" si="5"/>
        <v>0</v>
      </c>
      <c r="R22" s="33">
        <f t="shared" si="5"/>
        <v>0</v>
      </c>
      <c r="S22" s="29">
        <f t="shared" si="5"/>
        <v>0</v>
      </c>
      <c r="T22" s="29">
        <f t="shared" si="5"/>
        <v>0</v>
      </c>
      <c r="U22" s="29">
        <f t="shared" si="5"/>
        <v>0</v>
      </c>
      <c r="V22" s="29">
        <f t="shared" si="5"/>
        <v>0</v>
      </c>
      <c r="W22" s="29">
        <f t="shared" si="5"/>
        <v>0</v>
      </c>
      <c r="X22" s="248">
        <f t="shared" si="5"/>
        <v>0</v>
      </c>
      <c r="Y22" s="33">
        <f t="shared" si="5"/>
        <v>0</v>
      </c>
      <c r="Z22" s="29">
        <f t="shared" si="5"/>
        <v>0</v>
      </c>
      <c r="AA22" s="29">
        <f t="shared" si="5"/>
        <v>0</v>
      </c>
      <c r="AB22" s="29">
        <f t="shared" si="5"/>
        <v>0</v>
      </c>
      <c r="AC22" s="29">
        <f t="shared" si="5"/>
        <v>0</v>
      </c>
      <c r="AD22" s="29">
        <f t="shared" si="5"/>
        <v>0</v>
      </c>
      <c r="AE22" s="248">
        <f t="shared" si="5"/>
        <v>0</v>
      </c>
      <c r="AF22" s="314">
        <f t="shared" si="5"/>
        <v>0</v>
      </c>
      <c r="AG22" s="29">
        <f t="shared" si="5"/>
        <v>0</v>
      </c>
      <c r="AH22" s="29">
        <f t="shared" si="5"/>
        <v>0</v>
      </c>
      <c r="AI22" s="29">
        <f t="shared" si="5"/>
        <v>0</v>
      </c>
      <c r="AJ22" s="29">
        <f t="shared" si="5"/>
        <v>0</v>
      </c>
      <c r="AK22" s="315">
        <f t="shared" ref="AK22" si="6">SUM(AK20:AK21)</f>
        <v>0</v>
      </c>
      <c r="AL22" s="248">
        <f t="shared" ref="AL22:AX22" si="7">SUM(AL20:AL21)</f>
        <v>0</v>
      </c>
      <c r="AM22" s="33">
        <f t="shared" si="7"/>
        <v>0</v>
      </c>
      <c r="AN22" s="29">
        <f t="shared" si="7"/>
        <v>0</v>
      </c>
      <c r="AO22" s="29">
        <f t="shared" si="7"/>
        <v>0</v>
      </c>
      <c r="AP22" s="29">
        <f t="shared" si="7"/>
        <v>0</v>
      </c>
      <c r="AQ22" s="29">
        <f t="shared" si="7"/>
        <v>0</v>
      </c>
      <c r="AR22" s="29">
        <f t="shared" si="7"/>
        <v>0</v>
      </c>
      <c r="AS22" s="248">
        <f t="shared" si="7"/>
        <v>0</v>
      </c>
      <c r="AT22" s="314">
        <f t="shared" si="7"/>
        <v>0</v>
      </c>
      <c r="AU22" s="29">
        <f t="shared" si="7"/>
        <v>0</v>
      </c>
      <c r="AV22" s="29">
        <f t="shared" si="7"/>
        <v>0</v>
      </c>
      <c r="AW22" s="29">
        <f t="shared" si="7"/>
        <v>0</v>
      </c>
      <c r="AX22" s="29">
        <f t="shared" si="7"/>
        <v>0</v>
      </c>
      <c r="AY22" s="315">
        <f t="shared" ref="AY22" si="8">SUM(AY20:AY21)</f>
        <v>0</v>
      </c>
    </row>
    <row r="23" spans="1:51" ht="12.75" customHeight="1" x14ac:dyDescent="0.2">
      <c r="A23" s="168" t="s">
        <v>83</v>
      </c>
      <c r="B23" s="169" t="s">
        <v>444</v>
      </c>
      <c r="C23" s="247"/>
      <c r="D23" s="177"/>
      <c r="E23" s="242"/>
      <c r="F23" s="177"/>
      <c r="G23" s="177"/>
      <c r="H23" s="177"/>
      <c r="I23" s="178"/>
      <c r="J23" s="247"/>
      <c r="K23" s="242"/>
      <c r="L23" s="177"/>
      <c r="M23" s="177"/>
      <c r="N23" s="177"/>
      <c r="O23" s="177"/>
      <c r="P23" s="178"/>
      <c r="Q23" s="247"/>
      <c r="R23" s="242"/>
      <c r="S23" s="177"/>
      <c r="T23" s="177"/>
      <c r="U23" s="177"/>
      <c r="V23" s="177"/>
      <c r="W23" s="178"/>
      <c r="X23" s="247"/>
      <c r="Y23" s="242"/>
      <c r="Z23" s="177"/>
      <c r="AA23" s="177"/>
      <c r="AB23" s="177"/>
      <c r="AC23" s="177"/>
      <c r="AD23" s="178"/>
      <c r="AE23" s="247"/>
      <c r="AF23" s="179"/>
      <c r="AG23" s="177"/>
      <c r="AH23" s="177"/>
      <c r="AI23" s="177"/>
      <c r="AJ23" s="177"/>
      <c r="AK23" s="178"/>
      <c r="AL23" s="247"/>
      <c r="AM23" s="242"/>
      <c r="AN23" s="177"/>
      <c r="AO23" s="177"/>
      <c r="AP23" s="177"/>
      <c r="AQ23" s="177"/>
      <c r="AR23" s="178"/>
      <c r="AS23" s="247"/>
      <c r="AT23" s="179"/>
      <c r="AU23" s="177"/>
      <c r="AV23" s="177"/>
      <c r="AW23" s="177"/>
      <c r="AX23" s="177"/>
      <c r="AY23" s="178"/>
    </row>
    <row r="24" spans="1:51" x14ac:dyDescent="0.2">
      <c r="A24" s="166">
        <v>1</v>
      </c>
      <c r="B24" s="167"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6">
        <v>2</v>
      </c>
      <c r="B25" s="167"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6">
        <v>3</v>
      </c>
      <c r="B26" s="167"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6">
        <v>4</v>
      </c>
      <c r="B27" s="167"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71">
        <f>A27+1</f>
        <v>5</v>
      </c>
      <c r="B28" s="172" t="s">
        <v>86</v>
      </c>
      <c r="C28" s="249">
        <f t="shared" ref="C28" si="9">SUM(C24:C27)</f>
        <v>0</v>
      </c>
      <c r="D28" s="243">
        <f t="shared" ref="D28:AK28" si="10">SUM(D24:D27)</f>
        <v>0</v>
      </c>
      <c r="E28" s="243">
        <f t="shared" si="10"/>
        <v>0</v>
      </c>
      <c r="F28" s="36">
        <f t="shared" si="10"/>
        <v>0</v>
      </c>
      <c r="G28" s="36">
        <f t="shared" si="10"/>
        <v>0</v>
      </c>
      <c r="H28" s="36">
        <f t="shared" si="10"/>
        <v>0</v>
      </c>
      <c r="I28" s="36">
        <f t="shared" si="10"/>
        <v>0</v>
      </c>
      <c r="J28" s="249">
        <f t="shared" si="10"/>
        <v>0</v>
      </c>
      <c r="K28" s="243">
        <f t="shared" si="10"/>
        <v>0</v>
      </c>
      <c r="L28" s="36">
        <f t="shared" si="10"/>
        <v>0</v>
      </c>
      <c r="M28" s="36">
        <f t="shared" si="10"/>
        <v>0</v>
      </c>
      <c r="N28" s="36">
        <f t="shared" si="10"/>
        <v>0</v>
      </c>
      <c r="O28" s="36">
        <f t="shared" si="10"/>
        <v>0</v>
      </c>
      <c r="P28" s="36">
        <f t="shared" si="10"/>
        <v>0</v>
      </c>
      <c r="Q28" s="249">
        <f t="shared" si="10"/>
        <v>0</v>
      </c>
      <c r="R28" s="243">
        <f t="shared" si="10"/>
        <v>0</v>
      </c>
      <c r="S28" s="36">
        <f t="shared" si="10"/>
        <v>0</v>
      </c>
      <c r="T28" s="36">
        <f t="shared" si="10"/>
        <v>0</v>
      </c>
      <c r="U28" s="36">
        <f t="shared" si="10"/>
        <v>0</v>
      </c>
      <c r="V28" s="36">
        <f t="shared" si="10"/>
        <v>0</v>
      </c>
      <c r="W28" s="36">
        <f t="shared" si="10"/>
        <v>0</v>
      </c>
      <c r="X28" s="249">
        <f t="shared" si="10"/>
        <v>0</v>
      </c>
      <c r="Y28" s="243">
        <f t="shared" si="10"/>
        <v>0</v>
      </c>
      <c r="Z28" s="36">
        <f t="shared" si="10"/>
        <v>0</v>
      </c>
      <c r="AA28" s="36">
        <f t="shared" si="10"/>
        <v>0</v>
      </c>
      <c r="AB28" s="36">
        <f t="shared" si="10"/>
        <v>0</v>
      </c>
      <c r="AC28" s="36">
        <f t="shared" si="10"/>
        <v>0</v>
      </c>
      <c r="AD28" s="36">
        <f t="shared" si="10"/>
        <v>0</v>
      </c>
      <c r="AE28" s="249">
        <f t="shared" si="10"/>
        <v>0</v>
      </c>
      <c r="AF28" s="35">
        <f t="shared" si="10"/>
        <v>0</v>
      </c>
      <c r="AG28" s="36">
        <f t="shared" si="10"/>
        <v>0</v>
      </c>
      <c r="AH28" s="36">
        <f t="shared" si="10"/>
        <v>0</v>
      </c>
      <c r="AI28" s="36">
        <f t="shared" si="10"/>
        <v>0</v>
      </c>
      <c r="AJ28" s="36">
        <f t="shared" si="10"/>
        <v>0</v>
      </c>
      <c r="AK28" s="38">
        <f t="shared" si="10"/>
        <v>0</v>
      </c>
      <c r="AL28" s="249">
        <f t="shared" ref="AL28" si="11">SUM(AL24:AL27)</f>
        <v>0</v>
      </c>
      <c r="AM28" s="243">
        <f t="shared" ref="AM28:AY28" si="12">SUM(AM24:AM27)</f>
        <v>0</v>
      </c>
      <c r="AN28" s="36">
        <f t="shared" si="12"/>
        <v>0</v>
      </c>
      <c r="AO28" s="36">
        <f t="shared" si="12"/>
        <v>0</v>
      </c>
      <c r="AP28" s="36">
        <f t="shared" si="12"/>
        <v>0</v>
      </c>
      <c r="AQ28" s="36">
        <f t="shared" si="12"/>
        <v>0</v>
      </c>
      <c r="AR28" s="36">
        <f t="shared" si="12"/>
        <v>0</v>
      </c>
      <c r="AS28" s="249">
        <f t="shared" si="12"/>
        <v>0</v>
      </c>
      <c r="AT28" s="35">
        <f t="shared" si="12"/>
        <v>0</v>
      </c>
      <c r="AU28" s="36">
        <f t="shared" si="12"/>
        <v>0</v>
      </c>
      <c r="AV28" s="36">
        <f t="shared" si="12"/>
        <v>0</v>
      </c>
      <c r="AW28" s="36">
        <f t="shared" si="12"/>
        <v>0</v>
      </c>
      <c r="AX28" s="36">
        <f t="shared" si="12"/>
        <v>0</v>
      </c>
      <c r="AY28" s="38">
        <f t="shared" si="12"/>
        <v>0</v>
      </c>
    </row>
    <row r="30" spans="1:51" x14ac:dyDescent="0.2">
      <c r="E30" s="173"/>
      <c r="F30" s="173"/>
      <c r="G30" s="173"/>
      <c r="H30" s="173"/>
      <c r="I30" s="173"/>
      <c r="J30" s="173"/>
      <c r="K30" s="173"/>
      <c r="L30" s="173"/>
      <c r="P30" s="173"/>
      <c r="W30" s="173"/>
      <c r="AD30" s="173"/>
    </row>
    <row r="31" spans="1:51" hidden="1" x14ac:dyDescent="0.2">
      <c r="B31" s="415" t="s">
        <v>179</v>
      </c>
      <c r="C31" s="418" t="s">
        <v>26</v>
      </c>
      <c r="D31" s="419"/>
      <c r="E31" s="419"/>
      <c r="F31" s="419"/>
      <c r="G31" s="419"/>
      <c r="H31" s="419"/>
      <c r="I31" s="420"/>
      <c r="J31" s="424" t="s">
        <v>27</v>
      </c>
      <c r="K31" s="425"/>
      <c r="L31" s="426"/>
      <c r="M31" s="426"/>
      <c r="N31" s="426"/>
      <c r="O31" s="426"/>
      <c r="P31" s="426"/>
      <c r="Q31" s="426"/>
      <c r="R31" s="426"/>
      <c r="S31" s="426"/>
      <c r="T31" s="426"/>
      <c r="U31" s="426"/>
      <c r="V31" s="426"/>
      <c r="W31" s="427"/>
      <c r="X31" s="428" t="s">
        <v>499</v>
      </c>
      <c r="Y31" s="429"/>
      <c r="Z31" s="429"/>
      <c r="AA31" s="429"/>
      <c r="AB31" s="429"/>
      <c r="AC31" s="429"/>
      <c r="AD31" s="429"/>
      <c r="AE31" s="429"/>
      <c r="AF31" s="429"/>
      <c r="AG31" s="429"/>
      <c r="AH31" s="429"/>
      <c r="AI31" s="429"/>
      <c r="AJ31" s="429"/>
      <c r="AK31" s="430"/>
    </row>
    <row r="32" spans="1:51" ht="12.75" hidden="1" customHeight="1" x14ac:dyDescent="0.2">
      <c r="A32" s="185"/>
      <c r="B32" s="416"/>
      <c r="C32" s="421"/>
      <c r="D32" s="422"/>
      <c r="E32" s="422"/>
      <c r="F32" s="422"/>
      <c r="G32" s="422"/>
      <c r="H32" s="422"/>
      <c r="I32" s="423"/>
      <c r="J32" s="431" t="s">
        <v>180</v>
      </c>
      <c r="K32" s="432"/>
      <c r="L32" s="433"/>
      <c r="M32" s="433"/>
      <c r="N32" s="433"/>
      <c r="O32" s="433"/>
      <c r="P32" s="433"/>
      <c r="Q32" s="433" t="s">
        <v>181</v>
      </c>
      <c r="R32" s="433"/>
      <c r="S32" s="433"/>
      <c r="T32" s="433"/>
      <c r="U32" s="433"/>
      <c r="V32" s="433"/>
      <c r="W32" s="434"/>
      <c r="X32" s="431" t="s">
        <v>30</v>
      </c>
      <c r="Y32" s="432"/>
      <c r="Z32" s="433"/>
      <c r="AA32" s="433"/>
      <c r="AB32" s="433"/>
      <c r="AC32" s="433"/>
      <c r="AD32" s="433"/>
      <c r="AE32" s="433" t="s">
        <v>31</v>
      </c>
      <c r="AF32" s="433"/>
      <c r="AG32" s="433"/>
      <c r="AH32" s="433"/>
      <c r="AI32" s="433"/>
      <c r="AJ32" s="433"/>
      <c r="AK32" s="434"/>
      <c r="AL32" s="277"/>
      <c r="AM32" s="277"/>
      <c r="AN32" s="277"/>
      <c r="AO32" s="277"/>
      <c r="AP32" s="173"/>
    </row>
    <row r="33" spans="1:44" ht="25.5" hidden="1" customHeight="1" x14ac:dyDescent="0.2">
      <c r="A33" s="185"/>
      <c r="B33" s="416"/>
      <c r="C33" s="186" t="s">
        <v>182</v>
      </c>
      <c r="D33" s="47" t="s">
        <v>500</v>
      </c>
      <c r="E33" s="47" t="s">
        <v>501</v>
      </c>
      <c r="F33" s="47" t="s">
        <v>36</v>
      </c>
      <c r="G33" s="47" t="s">
        <v>37</v>
      </c>
      <c r="H33" s="47" t="s">
        <v>38</v>
      </c>
      <c r="I33" s="187" t="s">
        <v>39</v>
      </c>
      <c r="J33" s="188" t="s">
        <v>182</v>
      </c>
      <c r="K33" s="47" t="s">
        <v>493</v>
      </c>
      <c r="L33" s="47" t="s">
        <v>494</v>
      </c>
      <c r="M33" s="47" t="s">
        <v>392</v>
      </c>
      <c r="N33" s="47" t="s">
        <v>393</v>
      </c>
      <c r="O33" s="47" t="s">
        <v>394</v>
      </c>
      <c r="P33" s="160" t="s">
        <v>41</v>
      </c>
      <c r="Q33" s="189" t="s">
        <v>182</v>
      </c>
      <c r="R33" s="47" t="s">
        <v>493</v>
      </c>
      <c r="S33" s="47" t="s">
        <v>494</v>
      </c>
      <c r="T33" s="47" t="s">
        <v>392</v>
      </c>
      <c r="U33" s="47" t="s">
        <v>393</v>
      </c>
      <c r="V33" s="47" t="s">
        <v>394</v>
      </c>
      <c r="W33" s="160" t="s">
        <v>41</v>
      </c>
      <c r="X33" s="188" t="s">
        <v>182</v>
      </c>
      <c r="Y33" s="47" t="s">
        <v>493</v>
      </c>
      <c r="Z33" s="47" t="s">
        <v>494</v>
      </c>
      <c r="AA33" s="47" t="s">
        <v>392</v>
      </c>
      <c r="AB33" s="47" t="s">
        <v>393</v>
      </c>
      <c r="AC33" s="47" t="s">
        <v>394</v>
      </c>
      <c r="AD33" s="160" t="s">
        <v>41</v>
      </c>
      <c r="AE33" s="189" t="s">
        <v>182</v>
      </c>
      <c r="AF33" s="47" t="s">
        <v>493</v>
      </c>
      <c r="AG33" s="47" t="s">
        <v>494</v>
      </c>
      <c r="AH33" s="47" t="s">
        <v>392</v>
      </c>
      <c r="AI33" s="47" t="s">
        <v>393</v>
      </c>
      <c r="AJ33" s="47" t="s">
        <v>394</v>
      </c>
      <c r="AK33" s="190" t="s">
        <v>41</v>
      </c>
      <c r="AL33" s="277"/>
      <c r="AM33" s="277"/>
      <c r="AN33" s="277"/>
      <c r="AO33" s="277"/>
      <c r="AP33" s="173"/>
    </row>
    <row r="34" spans="1:44" ht="13.5" hidden="1" thickBot="1" x14ac:dyDescent="0.25">
      <c r="A34" s="191"/>
      <c r="B34" s="417"/>
      <c r="C34" s="192" t="s">
        <v>42</v>
      </c>
      <c r="D34" s="193" t="s">
        <v>43</v>
      </c>
      <c r="E34" s="193" t="s">
        <v>44</v>
      </c>
      <c r="F34" s="194" t="s">
        <v>45</v>
      </c>
      <c r="G34" s="194" t="s">
        <v>46</v>
      </c>
      <c r="H34" s="194" t="s">
        <v>47</v>
      </c>
      <c r="I34" s="195" t="s">
        <v>48</v>
      </c>
      <c r="J34" s="192" t="s">
        <v>49</v>
      </c>
      <c r="K34" s="194" t="s">
        <v>50</v>
      </c>
      <c r="L34" s="193" t="s">
        <v>51</v>
      </c>
      <c r="M34" s="194" t="s">
        <v>52</v>
      </c>
      <c r="N34" s="194" t="s">
        <v>53</v>
      </c>
      <c r="O34" s="194" t="s">
        <v>54</v>
      </c>
      <c r="P34" s="196" t="s">
        <v>55</v>
      </c>
      <c r="Q34" s="197" t="s">
        <v>56</v>
      </c>
      <c r="R34" s="194" t="s">
        <v>57</v>
      </c>
      <c r="S34" s="193" t="s">
        <v>58</v>
      </c>
      <c r="T34" s="194" t="s">
        <v>59</v>
      </c>
      <c r="U34" s="194" t="s">
        <v>60</v>
      </c>
      <c r="V34" s="194" t="s">
        <v>61</v>
      </c>
      <c r="W34" s="195" t="s">
        <v>62</v>
      </c>
      <c r="X34" s="192" t="s">
        <v>63</v>
      </c>
      <c r="Y34" s="194" t="s">
        <v>64</v>
      </c>
      <c r="Z34" s="193" t="s">
        <v>65</v>
      </c>
      <c r="AA34" s="194" t="s">
        <v>66</v>
      </c>
      <c r="AB34" s="194" t="s">
        <v>67</v>
      </c>
      <c r="AC34" s="194" t="s">
        <v>68</v>
      </c>
      <c r="AD34" s="195" t="s">
        <v>69</v>
      </c>
      <c r="AE34" s="367" t="s">
        <v>70</v>
      </c>
      <c r="AF34" s="368" t="s">
        <v>71</v>
      </c>
      <c r="AG34" s="369" t="s">
        <v>98</v>
      </c>
      <c r="AH34" s="368" t="s">
        <v>99</v>
      </c>
      <c r="AI34" s="368" t="s">
        <v>100</v>
      </c>
      <c r="AJ34" s="368" t="s">
        <v>101</v>
      </c>
      <c r="AK34" s="370" t="s">
        <v>102</v>
      </c>
      <c r="AL34" s="277"/>
      <c r="AM34" s="277"/>
      <c r="AN34" s="277"/>
      <c r="AO34" s="277"/>
      <c r="AP34" s="290"/>
      <c r="AQ34" s="291"/>
      <c r="AR34" s="159"/>
    </row>
    <row r="35" spans="1:44" hidden="1" x14ac:dyDescent="0.2">
      <c r="A35" s="199" t="s">
        <v>72</v>
      </c>
      <c r="B35" s="200"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3"/>
    </row>
    <row r="36" spans="1:44" hidden="1" x14ac:dyDescent="0.2">
      <c r="A36" s="201">
        <v>3</v>
      </c>
      <c r="B36" s="366" t="s">
        <v>498</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3"/>
    </row>
    <row r="37" spans="1:44" hidden="1" x14ac:dyDescent="0.2">
      <c r="A37" s="298" t="s">
        <v>520</v>
      </c>
      <c r="B37" s="366" t="s">
        <v>497</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3"/>
    </row>
    <row r="38" spans="1:44" hidden="1" x14ac:dyDescent="0.2">
      <c r="A38" s="201">
        <v>4</v>
      </c>
      <c r="B38" s="202"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3"/>
    </row>
    <row r="39" spans="1:44" hidden="1" x14ac:dyDescent="0.2">
      <c r="A39" s="201">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3"/>
    </row>
    <row r="40" spans="1:44" hidden="1" x14ac:dyDescent="0.2">
      <c r="A40" s="201">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3"/>
    </row>
    <row r="41" spans="1:44" hidden="1" x14ac:dyDescent="0.2">
      <c r="A41" s="201">
        <v>7</v>
      </c>
      <c r="B41" s="363" t="s">
        <v>521</v>
      </c>
      <c r="C41" s="232">
        <f>SUM(C36:C40)</f>
        <v>0</v>
      </c>
      <c r="D41" s="235">
        <f t="shared" ref="D41" si="13">SUM(D36:D40)</f>
        <v>0</v>
      </c>
      <c r="E41" s="235">
        <f t="shared" ref="E41:L41" si="14">SUM(E36:E40)</f>
        <v>0</v>
      </c>
      <c r="F41" s="235">
        <f t="shared" si="14"/>
        <v>0</v>
      </c>
      <c r="G41" s="235">
        <f t="shared" si="14"/>
        <v>0</v>
      </c>
      <c r="H41" s="235">
        <f t="shared" si="14"/>
        <v>0</v>
      </c>
      <c r="I41" s="236">
        <f t="shared" si="14"/>
        <v>0</v>
      </c>
      <c r="J41" s="232">
        <f t="shared" si="14"/>
        <v>0</v>
      </c>
      <c r="K41" s="235">
        <f t="shared" si="14"/>
        <v>0</v>
      </c>
      <c r="L41" s="235">
        <f t="shared" si="14"/>
        <v>0</v>
      </c>
      <c r="M41" s="235">
        <f t="shared" ref="M41" si="15">SUM(M36:M40)</f>
        <v>0</v>
      </c>
      <c r="N41" s="235">
        <f>SUM(N36:N40)</f>
        <v>0</v>
      </c>
      <c r="O41" s="235">
        <f>SUM(O36:O40)</f>
        <v>0</v>
      </c>
      <c r="P41" s="236">
        <f>SUM(P36:P40)</f>
        <v>0</v>
      </c>
      <c r="Q41" s="232">
        <f>SUM(Q36:Q40)</f>
        <v>0</v>
      </c>
      <c r="R41" s="235">
        <f t="shared" ref="R41" si="16">SUM(R36:R40)</f>
        <v>0</v>
      </c>
      <c r="S41" s="235">
        <f t="shared" ref="S41:X41" si="17">SUM(S36:S40)</f>
        <v>0</v>
      </c>
      <c r="T41" s="235">
        <f t="shared" si="17"/>
        <v>0</v>
      </c>
      <c r="U41" s="235">
        <f t="shared" si="17"/>
        <v>0</v>
      </c>
      <c r="V41" s="235">
        <f t="shared" si="17"/>
        <v>0</v>
      </c>
      <c r="W41" s="236">
        <f t="shared" si="17"/>
        <v>0</v>
      </c>
      <c r="X41" s="232">
        <f t="shared" si="17"/>
        <v>0</v>
      </c>
      <c r="Y41" s="235">
        <f t="shared" ref="Y41" si="18">SUM(Y36:Y40)</f>
        <v>0</v>
      </c>
      <c r="Z41" s="235">
        <f t="shared" ref="Z41:AE41" si="19">SUM(Z36:Z40)</f>
        <v>0</v>
      </c>
      <c r="AA41" s="235">
        <f t="shared" si="19"/>
        <v>0</v>
      </c>
      <c r="AB41" s="235">
        <f t="shared" si="19"/>
        <v>0</v>
      </c>
      <c r="AC41" s="235">
        <f t="shared" si="19"/>
        <v>0</v>
      </c>
      <c r="AD41" s="236">
        <f t="shared" si="19"/>
        <v>0</v>
      </c>
      <c r="AE41" s="232">
        <f t="shared" si="19"/>
        <v>0</v>
      </c>
      <c r="AF41" s="235">
        <f t="shared" ref="AF41" si="20">SUM(AF36:AF40)</f>
        <v>0</v>
      </c>
      <c r="AG41" s="235">
        <f>SUM(AG36:AG40)</f>
        <v>0</v>
      </c>
      <c r="AH41" s="235">
        <f>SUM(AH36:AH40)</f>
        <v>0</v>
      </c>
      <c r="AI41" s="235">
        <f>SUM(AI36:AI40)</f>
        <v>0</v>
      </c>
      <c r="AJ41" s="235">
        <f>SUM(AJ36:AJ40)</f>
        <v>0</v>
      </c>
      <c r="AK41" s="236">
        <f>SUM(AK36:AK40)</f>
        <v>0</v>
      </c>
      <c r="AL41" s="364"/>
      <c r="AM41" s="364"/>
      <c r="AN41" s="364"/>
      <c r="AO41" s="364"/>
      <c r="AP41" s="173"/>
    </row>
    <row r="42" spans="1:44" hidden="1" x14ac:dyDescent="0.2">
      <c r="A42" s="204" t="s">
        <v>80</v>
      </c>
      <c r="B42" s="205"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3"/>
    </row>
    <row r="43" spans="1:44" hidden="1" x14ac:dyDescent="0.2">
      <c r="A43" s="201">
        <v>1</v>
      </c>
      <c r="B43" s="202"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3"/>
    </row>
    <row r="44" spans="1:44" hidden="1" x14ac:dyDescent="0.2">
      <c r="A44" s="201">
        <v>2</v>
      </c>
      <c r="B44" s="202"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3"/>
    </row>
    <row r="45" spans="1:44" hidden="1" x14ac:dyDescent="0.2">
      <c r="A45" s="201">
        <v>3</v>
      </c>
      <c r="B45" s="202" t="s">
        <v>82</v>
      </c>
      <c r="C45" s="78">
        <f>SUM(C43:C44)</f>
        <v>0</v>
      </c>
      <c r="D45" s="82">
        <f t="shared" ref="D45" si="21">SUM(D43:D44)</f>
        <v>0</v>
      </c>
      <c r="E45" s="82">
        <f t="shared" ref="E45:J45" si="22">SUM(E43:E44)</f>
        <v>0</v>
      </c>
      <c r="F45" s="82">
        <f t="shared" si="22"/>
        <v>0</v>
      </c>
      <c r="G45" s="82">
        <f t="shared" si="22"/>
        <v>0</v>
      </c>
      <c r="H45" s="82">
        <f t="shared" si="22"/>
        <v>0</v>
      </c>
      <c r="I45" s="83">
        <f t="shared" si="22"/>
        <v>0</v>
      </c>
      <c r="J45" s="78">
        <f t="shared" si="22"/>
        <v>0</v>
      </c>
      <c r="K45" s="82">
        <f t="shared" ref="K45" si="23">SUM(K43:K44)</f>
        <v>0</v>
      </c>
      <c r="L45" s="82">
        <f t="shared" ref="L45:Q45" si="24">SUM(L43:L44)</f>
        <v>0</v>
      </c>
      <c r="M45" s="92">
        <f t="shared" si="24"/>
        <v>0</v>
      </c>
      <c r="N45" s="92">
        <f t="shared" si="24"/>
        <v>0</v>
      </c>
      <c r="O45" s="92">
        <f t="shared" si="24"/>
        <v>0</v>
      </c>
      <c r="P45" s="84">
        <f t="shared" si="24"/>
        <v>0</v>
      </c>
      <c r="Q45" s="78">
        <f t="shared" si="24"/>
        <v>0</v>
      </c>
      <c r="R45" s="82">
        <f t="shared" ref="R45" si="25">SUM(R43:R44)</f>
        <v>0</v>
      </c>
      <c r="S45" s="82">
        <f t="shared" ref="S45:X45" si="26">SUM(S43:S44)</f>
        <v>0</v>
      </c>
      <c r="T45" s="92">
        <f t="shared" si="26"/>
        <v>0</v>
      </c>
      <c r="U45" s="92">
        <f t="shared" si="26"/>
        <v>0</v>
      </c>
      <c r="V45" s="92">
        <f t="shared" si="26"/>
        <v>0</v>
      </c>
      <c r="W45" s="83">
        <f t="shared" si="26"/>
        <v>0</v>
      </c>
      <c r="X45" s="78">
        <f t="shared" si="26"/>
        <v>0</v>
      </c>
      <c r="Y45" s="82">
        <f t="shared" ref="Y45" si="27">SUM(Y43:Y44)</f>
        <v>0</v>
      </c>
      <c r="Z45" s="82">
        <f t="shared" ref="Z45:AE45" si="28">SUM(Z43:Z44)</f>
        <v>0</v>
      </c>
      <c r="AA45" s="92">
        <f t="shared" si="28"/>
        <v>0</v>
      </c>
      <c r="AB45" s="92">
        <f t="shared" si="28"/>
        <v>0</v>
      </c>
      <c r="AC45" s="92">
        <f t="shared" si="28"/>
        <v>0</v>
      </c>
      <c r="AD45" s="83">
        <f t="shared" si="28"/>
        <v>0</v>
      </c>
      <c r="AE45" s="78">
        <f t="shared" si="28"/>
        <v>0</v>
      </c>
      <c r="AF45" s="82">
        <f t="shared" ref="AF45" si="29">SUM(AF43:AF44)</f>
        <v>0</v>
      </c>
      <c r="AG45" s="82">
        <f>SUM(AG43:AG44)</f>
        <v>0</v>
      </c>
      <c r="AH45" s="92">
        <f>SUM(AH43:AH44)</f>
        <v>0</v>
      </c>
      <c r="AI45" s="92">
        <f>SUM(AI43:AI44)</f>
        <v>0</v>
      </c>
      <c r="AJ45" s="92">
        <f>SUM(AJ43:AJ44)</f>
        <v>0</v>
      </c>
      <c r="AK45" s="83">
        <f>SUM(AK43:AK44)</f>
        <v>0</v>
      </c>
      <c r="AM45" s="364"/>
      <c r="AN45" s="364"/>
      <c r="AO45" s="364"/>
      <c r="AP45" s="173"/>
    </row>
    <row r="46" spans="1:44" hidden="1" x14ac:dyDescent="0.2">
      <c r="A46" s="204" t="s">
        <v>83</v>
      </c>
      <c r="B46" s="205"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3"/>
    </row>
    <row r="47" spans="1:44" hidden="1" x14ac:dyDescent="0.2">
      <c r="A47" s="201">
        <v>1</v>
      </c>
      <c r="B47" s="202"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 si="30">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 si="31">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 si="32">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3"/>
    </row>
    <row r="48" spans="1:44" hidden="1" x14ac:dyDescent="0.2">
      <c r="A48" s="201">
        <v>2</v>
      </c>
      <c r="B48" s="202"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SUM(K48:P48)</f>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SUM(R48:W48)</f>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SUM(Y48:AD48)</f>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3"/>
    </row>
    <row r="49" spans="1:42" hidden="1" x14ac:dyDescent="0.2">
      <c r="A49" s="201">
        <v>3</v>
      </c>
      <c r="B49" s="202"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SUM(K49:P49)</f>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SUM(R49:W49)</f>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SUM(Y49:AD49)</f>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3"/>
    </row>
    <row r="50" spans="1:42" hidden="1" x14ac:dyDescent="0.2">
      <c r="A50" s="201">
        <v>4</v>
      </c>
      <c r="B50" s="202"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SUM(K50:P50)</f>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SUM(R50:W50)</f>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SUM(Y50:AD50)</f>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3"/>
    </row>
    <row r="51" spans="1:42" ht="13.5" hidden="1" thickBot="1" x14ac:dyDescent="0.25">
      <c r="A51" s="206">
        <v>5</v>
      </c>
      <c r="B51" s="207" t="s">
        <v>86</v>
      </c>
      <c r="C51" s="100">
        <f>SUM(C47:C50)</f>
        <v>0</v>
      </c>
      <c r="D51" s="101">
        <f t="shared" ref="D51" si="33">SUM(D47:D50)</f>
        <v>0</v>
      </c>
      <c r="E51" s="101">
        <f t="shared" ref="E51:AK51" si="34">SUM(E47:E50)</f>
        <v>0</v>
      </c>
      <c r="F51" s="101">
        <f t="shared" si="34"/>
        <v>0</v>
      </c>
      <c r="G51" s="101">
        <f t="shared" si="34"/>
        <v>0</v>
      </c>
      <c r="H51" s="101">
        <f t="shared" si="34"/>
        <v>0</v>
      </c>
      <c r="I51" s="102">
        <f t="shared" si="34"/>
        <v>0</v>
      </c>
      <c r="J51" s="100">
        <f t="shared" si="34"/>
        <v>0</v>
      </c>
      <c r="K51" s="101">
        <f t="shared" si="34"/>
        <v>0</v>
      </c>
      <c r="L51" s="101">
        <f t="shared" si="34"/>
        <v>0</v>
      </c>
      <c r="M51" s="103">
        <f t="shared" si="34"/>
        <v>0</v>
      </c>
      <c r="N51" s="103">
        <f t="shared" si="34"/>
        <v>0</v>
      </c>
      <c r="O51" s="103">
        <f t="shared" si="34"/>
        <v>0</v>
      </c>
      <c r="P51" s="104">
        <f t="shared" si="34"/>
        <v>0</v>
      </c>
      <c r="Q51" s="100">
        <f t="shared" si="34"/>
        <v>0</v>
      </c>
      <c r="R51" s="101">
        <f t="shared" si="34"/>
        <v>0</v>
      </c>
      <c r="S51" s="101">
        <f t="shared" si="34"/>
        <v>0</v>
      </c>
      <c r="T51" s="103">
        <f t="shared" si="34"/>
        <v>0</v>
      </c>
      <c r="U51" s="103">
        <f t="shared" si="34"/>
        <v>0</v>
      </c>
      <c r="V51" s="103">
        <f t="shared" si="34"/>
        <v>0</v>
      </c>
      <c r="W51" s="102">
        <f t="shared" si="34"/>
        <v>0</v>
      </c>
      <c r="X51" s="100">
        <f t="shared" si="34"/>
        <v>0</v>
      </c>
      <c r="Y51" s="101">
        <f t="shared" si="34"/>
        <v>0</v>
      </c>
      <c r="Z51" s="101">
        <f t="shared" si="34"/>
        <v>0</v>
      </c>
      <c r="AA51" s="103">
        <f t="shared" si="34"/>
        <v>0</v>
      </c>
      <c r="AB51" s="103">
        <f t="shared" si="34"/>
        <v>0</v>
      </c>
      <c r="AC51" s="103">
        <f t="shared" si="34"/>
        <v>0</v>
      </c>
      <c r="AD51" s="102">
        <f t="shared" si="34"/>
        <v>0</v>
      </c>
      <c r="AE51" s="100">
        <f t="shared" si="34"/>
        <v>0</v>
      </c>
      <c r="AF51" s="101">
        <f t="shared" si="34"/>
        <v>0</v>
      </c>
      <c r="AG51" s="101">
        <f t="shared" si="34"/>
        <v>0</v>
      </c>
      <c r="AH51" s="103">
        <f t="shared" si="34"/>
        <v>0</v>
      </c>
      <c r="AI51" s="103">
        <f t="shared" si="34"/>
        <v>0</v>
      </c>
      <c r="AJ51" s="103">
        <f t="shared" si="34"/>
        <v>0</v>
      </c>
      <c r="AK51" s="102">
        <f t="shared" si="34"/>
        <v>0</v>
      </c>
      <c r="AM51" s="364"/>
      <c r="AN51" s="364"/>
      <c r="AO51" s="364"/>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pageMargins left="0" right="0" top="0" bottom="0.98425196850393704" header="0" footer="0.511811023622047"/>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6"/>
      <c r="B2" s="184" t="str">
        <f>הוראות!B13</f>
        <v>שיבולת קופת תגמולים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8"/>
      <c r="B3" s="183" t="str">
        <f>CONCATENATE(הוראות!Z13,הוראות!F13)</f>
        <v>הנתונים ביחידות בודדות לשנת 2020</v>
      </c>
    </row>
    <row r="4" spans="1:46" x14ac:dyDescent="0.2">
      <c r="B4" t="s">
        <v>423</v>
      </c>
    </row>
    <row r="5" spans="1:46" ht="13.5" thickBot="1" x14ac:dyDescent="0.25"/>
    <row r="6" spans="1:46" x14ac:dyDescent="0.2">
      <c r="B6" s="415" t="s">
        <v>179</v>
      </c>
      <c r="C6" s="438"/>
      <c r="D6" s="439"/>
      <c r="E6" s="418" t="s">
        <v>26</v>
      </c>
      <c r="F6" s="419"/>
      <c r="G6" s="419"/>
      <c r="H6" s="419"/>
      <c r="I6" s="419"/>
      <c r="J6" s="419"/>
      <c r="K6" s="420"/>
      <c r="L6" s="424" t="s">
        <v>27</v>
      </c>
      <c r="M6" s="425"/>
      <c r="N6" s="426"/>
      <c r="O6" s="426"/>
      <c r="P6" s="426"/>
      <c r="Q6" s="426"/>
      <c r="R6" s="426"/>
      <c r="S6" s="426"/>
      <c r="T6" s="426"/>
      <c r="U6" s="426"/>
      <c r="V6" s="426"/>
      <c r="W6" s="426"/>
      <c r="X6" s="426"/>
      <c r="Y6" s="427"/>
      <c r="Z6" s="428" t="s">
        <v>499</v>
      </c>
      <c r="AA6" s="429"/>
      <c r="AB6" s="429"/>
      <c r="AC6" s="429"/>
      <c r="AD6" s="429"/>
      <c r="AE6" s="429"/>
      <c r="AF6" s="429"/>
      <c r="AG6" s="429"/>
      <c r="AH6" s="429"/>
      <c r="AI6" s="429"/>
      <c r="AJ6" s="429"/>
      <c r="AK6" s="429"/>
      <c r="AL6" s="429"/>
      <c r="AM6" s="430"/>
    </row>
    <row r="7" spans="1:46" ht="12.75" customHeight="1" x14ac:dyDescent="0.2">
      <c r="A7" s="185"/>
      <c r="B7" s="416"/>
      <c r="C7" s="440"/>
      <c r="D7" s="441"/>
      <c r="E7" s="421"/>
      <c r="F7" s="422"/>
      <c r="G7" s="422"/>
      <c r="H7" s="422"/>
      <c r="I7" s="422"/>
      <c r="J7" s="422"/>
      <c r="K7" s="423"/>
      <c r="L7" s="431" t="s">
        <v>180</v>
      </c>
      <c r="M7" s="432"/>
      <c r="N7" s="433"/>
      <c r="O7" s="433"/>
      <c r="P7" s="433"/>
      <c r="Q7" s="433"/>
      <c r="R7" s="433"/>
      <c r="S7" s="433" t="s">
        <v>181</v>
      </c>
      <c r="T7" s="433"/>
      <c r="U7" s="433"/>
      <c r="V7" s="433"/>
      <c r="W7" s="433"/>
      <c r="X7" s="433"/>
      <c r="Y7" s="434"/>
      <c r="Z7" s="431" t="s">
        <v>30</v>
      </c>
      <c r="AA7" s="432"/>
      <c r="AB7" s="433"/>
      <c r="AC7" s="433"/>
      <c r="AD7" s="433"/>
      <c r="AE7" s="433"/>
      <c r="AF7" s="433"/>
      <c r="AG7" s="433" t="s">
        <v>31</v>
      </c>
      <c r="AH7" s="433"/>
      <c r="AI7" s="433"/>
      <c r="AJ7" s="433"/>
      <c r="AK7" s="433"/>
      <c r="AL7" s="433"/>
      <c r="AM7" s="434"/>
      <c r="AN7" s="277"/>
      <c r="AO7" s="277"/>
      <c r="AP7" s="277"/>
      <c r="AQ7" s="277"/>
      <c r="AR7" s="173"/>
    </row>
    <row r="8" spans="1:46" ht="25.5" customHeight="1" x14ac:dyDescent="0.2">
      <c r="A8" s="185"/>
      <c r="B8" s="416"/>
      <c r="C8" s="440"/>
      <c r="D8" s="441"/>
      <c r="E8" s="186" t="s">
        <v>182</v>
      </c>
      <c r="F8" s="47" t="s">
        <v>500</v>
      </c>
      <c r="G8" s="47" t="s">
        <v>501</v>
      </c>
      <c r="H8" s="47" t="s">
        <v>36</v>
      </c>
      <c r="I8" s="47" t="s">
        <v>37</v>
      </c>
      <c r="J8" s="47" t="s">
        <v>38</v>
      </c>
      <c r="K8" s="187" t="s">
        <v>39</v>
      </c>
      <c r="L8" s="188" t="s">
        <v>182</v>
      </c>
      <c r="M8" s="47" t="s">
        <v>493</v>
      </c>
      <c r="N8" s="47" t="s">
        <v>494</v>
      </c>
      <c r="O8" s="47" t="s">
        <v>392</v>
      </c>
      <c r="P8" s="47" t="s">
        <v>393</v>
      </c>
      <c r="Q8" s="47" t="s">
        <v>394</v>
      </c>
      <c r="R8" s="160" t="s">
        <v>41</v>
      </c>
      <c r="S8" s="189" t="s">
        <v>182</v>
      </c>
      <c r="T8" s="47" t="s">
        <v>493</v>
      </c>
      <c r="U8" s="47" t="s">
        <v>494</v>
      </c>
      <c r="V8" s="47" t="s">
        <v>392</v>
      </c>
      <c r="W8" s="47" t="s">
        <v>393</v>
      </c>
      <c r="X8" s="47" t="s">
        <v>394</v>
      </c>
      <c r="Y8" s="160" t="s">
        <v>41</v>
      </c>
      <c r="Z8" s="188" t="s">
        <v>182</v>
      </c>
      <c r="AA8" s="47" t="s">
        <v>493</v>
      </c>
      <c r="AB8" s="47" t="s">
        <v>494</v>
      </c>
      <c r="AC8" s="47" t="s">
        <v>392</v>
      </c>
      <c r="AD8" s="47" t="s">
        <v>393</v>
      </c>
      <c r="AE8" s="47" t="s">
        <v>394</v>
      </c>
      <c r="AF8" s="160" t="s">
        <v>41</v>
      </c>
      <c r="AG8" s="189" t="s">
        <v>182</v>
      </c>
      <c r="AH8" s="47" t="s">
        <v>493</v>
      </c>
      <c r="AI8" s="47" t="s">
        <v>494</v>
      </c>
      <c r="AJ8" s="47" t="s">
        <v>392</v>
      </c>
      <c r="AK8" s="47" t="s">
        <v>393</v>
      </c>
      <c r="AL8" s="47" t="s">
        <v>394</v>
      </c>
      <c r="AM8" s="190" t="s">
        <v>41</v>
      </c>
      <c r="AN8" s="277"/>
      <c r="AO8" s="277"/>
      <c r="AP8" s="277"/>
      <c r="AQ8" s="277"/>
      <c r="AR8" s="173"/>
    </row>
    <row r="9" spans="1:46" ht="13.5" thickBot="1" x14ac:dyDescent="0.25">
      <c r="A9" s="191"/>
      <c r="B9" s="417"/>
      <c r="C9" s="442"/>
      <c r="D9" s="443"/>
      <c r="E9" s="192" t="s">
        <v>42</v>
      </c>
      <c r="F9" s="193" t="s">
        <v>43</v>
      </c>
      <c r="G9" s="193" t="s">
        <v>44</v>
      </c>
      <c r="H9" s="194" t="s">
        <v>45</v>
      </c>
      <c r="I9" s="194" t="s">
        <v>46</v>
      </c>
      <c r="J9" s="194" t="s">
        <v>47</v>
      </c>
      <c r="K9" s="195" t="s">
        <v>48</v>
      </c>
      <c r="L9" s="192" t="s">
        <v>49</v>
      </c>
      <c r="M9" s="194" t="s">
        <v>50</v>
      </c>
      <c r="N9" s="193" t="s">
        <v>51</v>
      </c>
      <c r="O9" s="194" t="s">
        <v>52</v>
      </c>
      <c r="P9" s="194" t="s">
        <v>53</v>
      </c>
      <c r="Q9" s="194" t="s">
        <v>54</v>
      </c>
      <c r="R9" s="196" t="s">
        <v>55</v>
      </c>
      <c r="S9" s="197" t="s">
        <v>56</v>
      </c>
      <c r="T9" s="194" t="s">
        <v>57</v>
      </c>
      <c r="U9" s="193" t="s">
        <v>58</v>
      </c>
      <c r="V9" s="194" t="s">
        <v>59</v>
      </c>
      <c r="W9" s="194" t="s">
        <v>60</v>
      </c>
      <c r="X9" s="194" t="s">
        <v>61</v>
      </c>
      <c r="Y9" s="195" t="s">
        <v>62</v>
      </c>
      <c r="Z9" s="192" t="s">
        <v>63</v>
      </c>
      <c r="AA9" s="194" t="s">
        <v>64</v>
      </c>
      <c r="AB9" s="193" t="s">
        <v>65</v>
      </c>
      <c r="AC9" s="194" t="s">
        <v>66</v>
      </c>
      <c r="AD9" s="194" t="s">
        <v>67</v>
      </c>
      <c r="AE9" s="194" t="s">
        <v>68</v>
      </c>
      <c r="AF9" s="195" t="s">
        <v>69</v>
      </c>
      <c r="AG9" s="192" t="s">
        <v>70</v>
      </c>
      <c r="AH9" s="194" t="s">
        <v>71</v>
      </c>
      <c r="AI9" s="193" t="s">
        <v>98</v>
      </c>
      <c r="AJ9" s="55" t="s">
        <v>99</v>
      </c>
      <c r="AK9" s="55" t="s">
        <v>100</v>
      </c>
      <c r="AL9" s="55" t="s">
        <v>101</v>
      </c>
      <c r="AM9" s="198" t="s">
        <v>102</v>
      </c>
      <c r="AN9" s="277"/>
      <c r="AO9" s="277"/>
      <c r="AP9" s="277"/>
      <c r="AQ9" s="277"/>
      <c r="AR9" s="290"/>
      <c r="AS9" s="291"/>
      <c r="AT9" s="159"/>
    </row>
    <row r="10" spans="1:46" x14ac:dyDescent="0.2">
      <c r="A10" s="199" t="s">
        <v>72</v>
      </c>
      <c r="B10" s="200"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3"/>
    </row>
    <row r="11" spans="1:46" x14ac:dyDescent="0.2">
      <c r="A11" s="201">
        <v>3</v>
      </c>
      <c r="B11" s="435" t="s">
        <v>498</v>
      </c>
      <c r="C11" s="436"/>
      <c r="D11" s="437"/>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3"/>
    </row>
    <row r="12" spans="1:46" x14ac:dyDescent="0.2">
      <c r="A12" s="298" t="s">
        <v>520</v>
      </c>
      <c r="B12" s="435" t="s">
        <v>497</v>
      </c>
      <c r="C12" s="436"/>
      <c r="D12" s="437"/>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3"/>
    </row>
    <row r="13" spans="1:46" x14ac:dyDescent="0.2">
      <c r="A13" s="201">
        <v>4</v>
      </c>
      <c r="B13" s="202"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3"/>
    </row>
    <row r="14" spans="1:46" x14ac:dyDescent="0.2">
      <c r="A14" s="201">
        <v>5</v>
      </c>
      <c r="B14" s="203"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3"/>
    </row>
    <row r="15" spans="1:46" x14ac:dyDescent="0.2">
      <c r="A15" s="201">
        <v>6</v>
      </c>
      <c r="B15" s="203"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3"/>
    </row>
    <row r="16" spans="1:46" x14ac:dyDescent="0.2">
      <c r="A16" s="201">
        <v>7</v>
      </c>
      <c r="B16" s="273" t="s">
        <v>521</v>
      </c>
      <c r="C16" s="274"/>
      <c r="D16" s="274"/>
      <c r="E16" s="232">
        <f>SUM(E11:E15)</f>
        <v>0</v>
      </c>
      <c r="F16" s="235">
        <f t="shared" ref="F16" si="0">SUM(F11:F15)</f>
        <v>0</v>
      </c>
      <c r="G16" s="235">
        <f t="shared" ref="G16" si="1">SUM(G11:G15)</f>
        <v>0</v>
      </c>
      <c r="H16" s="235">
        <f t="shared" ref="H16" si="2">SUM(H11:H15)</f>
        <v>0</v>
      </c>
      <c r="I16" s="235">
        <f t="shared" ref="I16:N16" si="3">SUM(I11:I15)</f>
        <v>0</v>
      </c>
      <c r="J16" s="235">
        <f t="shared" si="3"/>
        <v>0</v>
      </c>
      <c r="K16" s="236">
        <f t="shared" si="3"/>
        <v>0</v>
      </c>
      <c r="L16" s="232">
        <f t="shared" si="3"/>
        <v>0</v>
      </c>
      <c r="M16" s="235">
        <f t="shared" si="3"/>
        <v>0</v>
      </c>
      <c r="N16" s="235">
        <f t="shared" si="3"/>
        <v>0</v>
      </c>
      <c r="O16" s="235">
        <f t="shared" ref="O16" si="4">SUM(O11:O15)</f>
        <v>0</v>
      </c>
      <c r="P16" s="235">
        <f>SUM(P11:P15)</f>
        <v>0</v>
      </c>
      <c r="Q16" s="235">
        <f>SUM(Q11:Q15)</f>
        <v>0</v>
      </c>
      <c r="R16" s="236">
        <f>SUM(R11:R15)</f>
        <v>0</v>
      </c>
      <c r="S16" s="232">
        <f>SUM(S11:S15)</f>
        <v>0</v>
      </c>
      <c r="T16" s="235">
        <f t="shared" ref="T16" si="5">SUM(T11:T15)</f>
        <v>0</v>
      </c>
      <c r="U16" s="235">
        <f t="shared" ref="U16" si="6">SUM(U11:U15)</f>
        <v>0</v>
      </c>
      <c r="V16" s="235">
        <f>SUM(V11:V15)</f>
        <v>0</v>
      </c>
      <c r="W16" s="235">
        <f>SUM(W11:W15)</f>
        <v>0</v>
      </c>
      <c r="X16" s="235">
        <f>SUM(X11:X15)</f>
        <v>0</v>
      </c>
      <c r="Y16" s="236">
        <f>SUM(Y11:Y15)</f>
        <v>0</v>
      </c>
      <c r="Z16" s="232">
        <f>SUM(Z11:Z15)</f>
        <v>0</v>
      </c>
      <c r="AA16" s="235">
        <f t="shared" ref="AA16" si="7">SUM(AA11:AA15)</f>
        <v>0</v>
      </c>
      <c r="AB16" s="235">
        <f t="shared" ref="AB16" si="8">SUM(AB11:AB15)</f>
        <v>0</v>
      </c>
      <c r="AC16" s="235">
        <f>SUM(AC11:AC15)</f>
        <v>0</v>
      </c>
      <c r="AD16" s="235">
        <f>SUM(AD11:AD15)</f>
        <v>0</v>
      </c>
      <c r="AE16" s="235">
        <f>SUM(AE11:AE15)</f>
        <v>0</v>
      </c>
      <c r="AF16" s="236">
        <f>SUM(AF11:AF15)</f>
        <v>0</v>
      </c>
      <c r="AG16" s="232">
        <f>SUM(AG11:AG15)</f>
        <v>0</v>
      </c>
      <c r="AH16" s="235">
        <f t="shared" ref="AH16" si="9">SUM(AH11:AH15)</f>
        <v>0</v>
      </c>
      <c r="AI16" s="235">
        <f t="shared" ref="AI16" si="10">SUM(AI11:AI15)</f>
        <v>0</v>
      </c>
      <c r="AJ16" s="235">
        <f>SUM(AJ11:AJ15)</f>
        <v>0</v>
      </c>
      <c r="AK16" s="235">
        <f>SUM(AK11:AK15)</f>
        <v>0</v>
      </c>
      <c r="AL16" s="235">
        <f>SUM(AL11:AL15)</f>
        <v>0</v>
      </c>
      <c r="AM16" s="236">
        <f>SUM(AM11:AM15)</f>
        <v>0</v>
      </c>
      <c r="AN16" s="275"/>
      <c r="AO16" s="275"/>
      <c r="AP16" s="275"/>
      <c r="AQ16" s="275"/>
      <c r="AR16" s="173"/>
    </row>
    <row r="17" spans="1:44" x14ac:dyDescent="0.2">
      <c r="A17" s="204" t="s">
        <v>80</v>
      </c>
      <c r="B17" s="205"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3"/>
    </row>
    <row r="18" spans="1:44" x14ac:dyDescent="0.2">
      <c r="A18" s="201">
        <v>1</v>
      </c>
      <c r="B18" s="202"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3"/>
    </row>
    <row r="19" spans="1:44" x14ac:dyDescent="0.2">
      <c r="A19" s="201">
        <v>2</v>
      </c>
      <c r="B19" s="202"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3"/>
    </row>
    <row r="20" spans="1:44" x14ac:dyDescent="0.2">
      <c r="A20" s="201">
        <v>3</v>
      </c>
      <c r="B20" s="202" t="s">
        <v>82</v>
      </c>
      <c r="C20" s="270"/>
      <c r="D20" s="271"/>
      <c r="E20" s="78">
        <f>SUM(E18:E19)</f>
        <v>0</v>
      </c>
      <c r="F20" s="82">
        <f t="shared" ref="F20" si="11">SUM(F18:F19)</f>
        <v>0</v>
      </c>
      <c r="G20" s="82">
        <f t="shared" ref="G20" si="12">SUM(G18:G19)</f>
        <v>0</v>
      </c>
      <c r="H20" s="82">
        <f>SUM(H18:H19)</f>
        <v>0</v>
      </c>
      <c r="I20" s="82">
        <f>SUM(I18:I19)</f>
        <v>0</v>
      </c>
      <c r="J20" s="82">
        <f>SUM(J18:J19)</f>
        <v>0</v>
      </c>
      <c r="K20" s="83">
        <f>SUM(K18:K19)</f>
        <v>0</v>
      </c>
      <c r="L20" s="78">
        <f>SUM(L18:L19)</f>
        <v>0</v>
      </c>
      <c r="M20" s="82">
        <f t="shared" ref="M20" si="13">SUM(M18:M19)</f>
        <v>0</v>
      </c>
      <c r="N20" s="82">
        <f t="shared" ref="N20:S20" si="14">SUM(N18:N19)</f>
        <v>0</v>
      </c>
      <c r="O20" s="92">
        <f t="shared" si="14"/>
        <v>0</v>
      </c>
      <c r="P20" s="92">
        <f t="shared" si="14"/>
        <v>0</v>
      </c>
      <c r="Q20" s="92">
        <f t="shared" si="14"/>
        <v>0</v>
      </c>
      <c r="R20" s="84">
        <f t="shared" si="14"/>
        <v>0</v>
      </c>
      <c r="S20" s="78">
        <f t="shared" si="14"/>
        <v>0</v>
      </c>
      <c r="T20" s="82">
        <f t="shared" ref="T20" si="15">SUM(T18:T19)</f>
        <v>0</v>
      </c>
      <c r="U20" s="82">
        <f t="shared" ref="U20:Z20" si="16">SUM(U18:U19)</f>
        <v>0</v>
      </c>
      <c r="V20" s="92">
        <f t="shared" si="16"/>
        <v>0</v>
      </c>
      <c r="W20" s="92">
        <f t="shared" si="16"/>
        <v>0</v>
      </c>
      <c r="X20" s="92">
        <f t="shared" si="16"/>
        <v>0</v>
      </c>
      <c r="Y20" s="83">
        <f t="shared" si="16"/>
        <v>0</v>
      </c>
      <c r="Z20" s="78">
        <f t="shared" si="16"/>
        <v>0</v>
      </c>
      <c r="AA20" s="82">
        <f t="shared" ref="AA20" si="17">SUM(AA18:AA19)</f>
        <v>0</v>
      </c>
      <c r="AB20" s="82">
        <f t="shared" ref="AB20:AG20" si="18">SUM(AB18:AB19)</f>
        <v>0</v>
      </c>
      <c r="AC20" s="92">
        <f t="shared" si="18"/>
        <v>0</v>
      </c>
      <c r="AD20" s="92">
        <f t="shared" si="18"/>
        <v>0</v>
      </c>
      <c r="AE20" s="92">
        <f t="shared" si="18"/>
        <v>0</v>
      </c>
      <c r="AF20" s="83">
        <f t="shared" si="18"/>
        <v>0</v>
      </c>
      <c r="AG20" s="78">
        <f t="shared" si="18"/>
        <v>0</v>
      </c>
      <c r="AH20" s="82">
        <f t="shared" ref="AH20" si="19">SUM(AH18:AH19)</f>
        <v>0</v>
      </c>
      <c r="AI20" s="82">
        <f>SUM(AI18:AI19)</f>
        <v>0</v>
      </c>
      <c r="AJ20" s="92">
        <f>SUM(AJ18:AJ19)</f>
        <v>0</v>
      </c>
      <c r="AK20" s="92">
        <f>SUM(AK18:AK19)</f>
        <v>0</v>
      </c>
      <c r="AL20" s="92">
        <f>SUM(AL18:AL19)</f>
        <v>0</v>
      </c>
      <c r="AM20" s="83">
        <f>SUM(AM18:AM19)</f>
        <v>0</v>
      </c>
      <c r="AN20" s="275"/>
      <c r="AO20" s="275"/>
      <c r="AP20" s="275"/>
      <c r="AQ20" s="275"/>
      <c r="AR20" s="173"/>
    </row>
    <row r="21" spans="1:44" x14ac:dyDescent="0.2">
      <c r="A21" s="204" t="s">
        <v>83</v>
      </c>
      <c r="B21" s="205" t="s">
        <v>444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3"/>
    </row>
    <row r="22" spans="1:44" x14ac:dyDescent="0.2">
      <c r="A22" s="201">
        <v>1</v>
      </c>
      <c r="B22" s="202"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 si="20">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 si="21">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 si="22">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3"/>
    </row>
    <row r="23" spans="1:44" x14ac:dyDescent="0.2">
      <c r="A23" s="201">
        <v>2</v>
      </c>
      <c r="B23" s="202"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SUM(M23:R23)</f>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SUM(T23:Y23)</f>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SUM(AA23:AF23)</f>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3"/>
    </row>
    <row r="24" spans="1:44" x14ac:dyDescent="0.2">
      <c r="A24" s="201">
        <v>3</v>
      </c>
      <c r="B24" s="202"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SUM(M24:R24)</f>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SUM(T24:Y24)</f>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SUM(AA24:AF24)</f>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3"/>
    </row>
    <row r="25" spans="1:44" x14ac:dyDescent="0.2">
      <c r="A25" s="201">
        <v>4</v>
      </c>
      <c r="B25" s="202"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SUM(M25:R25)</f>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SUM(T25:Y25)</f>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SUM(AA25:AF25)</f>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3"/>
    </row>
    <row r="26" spans="1:44" ht="13.5" thickBot="1" x14ac:dyDescent="0.25">
      <c r="A26" s="206">
        <v>5</v>
      </c>
      <c r="B26" s="207" t="s">
        <v>86</v>
      </c>
      <c r="C26" s="284"/>
      <c r="D26" s="285"/>
      <c r="E26" s="100">
        <f>SUM(E22:E25)</f>
        <v>0</v>
      </c>
      <c r="F26" s="101">
        <f t="shared" ref="F26" si="23">SUM(F22:F25)</f>
        <v>0</v>
      </c>
      <c r="G26" s="101">
        <f t="shared" ref="G26" si="24">SUM(G22:G25)</f>
        <v>0</v>
      </c>
      <c r="H26" s="101">
        <f>SUM(H22:H25)</f>
        <v>0</v>
      </c>
      <c r="I26" s="101">
        <f>SUM(I22:I25)</f>
        <v>0</v>
      </c>
      <c r="J26" s="101">
        <f>SUM(J22:J25)</f>
        <v>0</v>
      </c>
      <c r="K26" s="102">
        <f>SUM(K22:K25)</f>
        <v>0</v>
      </c>
      <c r="L26" s="100">
        <f>SUM(L22:L25)</f>
        <v>0</v>
      </c>
      <c r="M26" s="101">
        <f t="shared" ref="M26" si="25">SUM(M22:M25)</f>
        <v>0</v>
      </c>
      <c r="N26" s="101">
        <f>SUM(N22:N25)</f>
        <v>0</v>
      </c>
      <c r="O26" s="103">
        <f>SUM(O22:O25)</f>
        <v>0</v>
      </c>
      <c r="P26" s="103">
        <f>SUM(P22:P25)</f>
        <v>0</v>
      </c>
      <c r="Q26" s="103">
        <f>SUM(Q22:Q25)</f>
        <v>0</v>
      </c>
      <c r="R26" s="104">
        <f>SUM(R22:R25)</f>
        <v>0</v>
      </c>
      <c r="S26" s="100">
        <f t="shared" ref="S26" si="26">SUM(S22:S25)</f>
        <v>0</v>
      </c>
      <c r="T26" s="101">
        <f>SUM(T22:T25)</f>
        <v>0</v>
      </c>
      <c r="U26" s="101">
        <f>SUM(U22:U25)</f>
        <v>0</v>
      </c>
      <c r="V26" s="103">
        <f>SUM(V22:V25)</f>
        <v>0</v>
      </c>
      <c r="W26" s="103">
        <f>SUM(W22:W25)</f>
        <v>0</v>
      </c>
      <c r="X26" s="103">
        <f>SUM(X22:X25)</f>
        <v>0</v>
      </c>
      <c r="Y26" s="102">
        <f t="shared" ref="Y26" si="27">SUM(Y22:Y25)</f>
        <v>0</v>
      </c>
      <c r="Z26" s="100">
        <f t="shared" ref="Z26:AM26" si="28">SUM(Z22:Z25)</f>
        <v>0</v>
      </c>
      <c r="AA26" s="101">
        <f t="shared" si="28"/>
        <v>0</v>
      </c>
      <c r="AB26" s="101">
        <f t="shared" si="28"/>
        <v>0</v>
      </c>
      <c r="AC26" s="103">
        <f t="shared" si="28"/>
        <v>0</v>
      </c>
      <c r="AD26" s="103">
        <f t="shared" si="28"/>
        <v>0</v>
      </c>
      <c r="AE26" s="103">
        <f t="shared" si="28"/>
        <v>0</v>
      </c>
      <c r="AF26" s="102">
        <f t="shared" si="28"/>
        <v>0</v>
      </c>
      <c r="AG26" s="100">
        <f t="shared" si="28"/>
        <v>0</v>
      </c>
      <c r="AH26" s="101">
        <f t="shared" si="28"/>
        <v>0</v>
      </c>
      <c r="AI26" s="101">
        <f t="shared" si="28"/>
        <v>0</v>
      </c>
      <c r="AJ26" s="103">
        <f t="shared" si="28"/>
        <v>0</v>
      </c>
      <c r="AK26" s="103">
        <f t="shared" si="28"/>
        <v>0</v>
      </c>
      <c r="AL26" s="103">
        <f t="shared" si="28"/>
        <v>0</v>
      </c>
      <c r="AM26" s="102">
        <f t="shared" si="28"/>
        <v>0</v>
      </c>
      <c r="AN26" s="275"/>
      <c r="AO26" s="275"/>
      <c r="AP26" s="275"/>
      <c r="AQ26" s="275"/>
      <c r="AR26" s="173"/>
    </row>
    <row r="27" spans="1:44" x14ac:dyDescent="0.2">
      <c r="A27" s="260"/>
      <c r="B27" s="445"/>
      <c r="C27" s="445"/>
      <c r="D27" s="445"/>
      <c r="E27" s="261"/>
      <c r="F27" s="261"/>
      <c r="G27" s="261"/>
      <c r="H27" s="261"/>
      <c r="I27" s="261"/>
      <c r="J27" s="261"/>
      <c r="K27" s="261"/>
    </row>
    <row r="28" spans="1:44" x14ac:dyDescent="0.2">
      <c r="A28" s="261"/>
      <c r="B28" s="446"/>
      <c r="C28" s="446"/>
      <c r="D28" s="446"/>
      <c r="E28" s="275"/>
      <c r="F28" s="275"/>
      <c r="G28" s="275"/>
      <c r="H28" s="275"/>
      <c r="I28" s="275"/>
      <c r="J28" s="275"/>
      <c r="K28" s="275"/>
    </row>
    <row r="29" spans="1:44" x14ac:dyDescent="0.2">
      <c r="A29" s="260"/>
      <c r="B29" s="447"/>
      <c r="C29" s="447"/>
      <c r="D29" s="447"/>
      <c r="E29" s="286"/>
      <c r="F29" s="286"/>
      <c r="G29" s="286"/>
      <c r="H29" s="286"/>
      <c r="I29" s="286"/>
      <c r="J29" s="286"/>
      <c r="K29" s="286"/>
    </row>
    <row r="30" spans="1:44" x14ac:dyDescent="0.2">
      <c r="A30" s="275"/>
      <c r="B30" s="444"/>
      <c r="C30" s="448"/>
      <c r="D30" s="448"/>
      <c r="E30" s="287"/>
      <c r="F30" s="287"/>
      <c r="G30" s="287"/>
      <c r="H30" s="287"/>
      <c r="I30" s="287"/>
      <c r="J30" s="287"/>
      <c r="K30" s="287"/>
    </row>
    <row r="31" spans="1:44" x14ac:dyDescent="0.2">
      <c r="A31" s="275"/>
      <c r="B31" s="444"/>
      <c r="C31" s="444"/>
      <c r="D31" s="444"/>
      <c r="E31" s="289"/>
      <c r="F31" s="289"/>
      <c r="G31" s="289"/>
      <c r="H31" s="289"/>
      <c r="I31" s="289"/>
      <c r="J31" s="289"/>
      <c r="K31" s="289"/>
    </row>
    <row r="32" spans="1:44" x14ac:dyDescent="0.2">
      <c r="A32" s="275"/>
      <c r="B32" s="444"/>
      <c r="C32" s="444"/>
      <c r="D32" s="444"/>
      <c r="E32" s="289"/>
      <c r="F32" s="289"/>
      <c r="G32" s="289"/>
      <c r="H32" s="289"/>
      <c r="I32" s="289"/>
      <c r="J32" s="289"/>
      <c r="K32" s="289"/>
    </row>
    <row r="33" spans="1:11" x14ac:dyDescent="0.2">
      <c r="A33" s="276"/>
      <c r="B33" s="447"/>
      <c r="C33" s="447"/>
      <c r="D33" s="447"/>
      <c r="E33" s="286"/>
      <c r="F33" s="286"/>
      <c r="G33" s="286"/>
      <c r="H33" s="286"/>
      <c r="I33" s="286"/>
      <c r="J33" s="286"/>
      <c r="K33" s="286"/>
    </row>
    <row r="34" spans="1:11" x14ac:dyDescent="0.2">
      <c r="A34" s="275"/>
      <c r="B34" s="447"/>
      <c r="C34" s="447"/>
      <c r="D34" s="447"/>
      <c r="E34" s="286"/>
      <c r="F34" s="286"/>
      <c r="G34" s="286"/>
      <c r="H34" s="286"/>
      <c r="I34" s="286"/>
      <c r="J34" s="286"/>
      <c r="K34" s="286"/>
    </row>
    <row r="35" spans="1:11" x14ac:dyDescent="0.2">
      <c r="A35" s="275"/>
      <c r="B35" s="447"/>
      <c r="C35" s="447"/>
      <c r="D35" s="447"/>
      <c r="E35" s="286"/>
      <c r="F35" s="286"/>
      <c r="G35" s="286"/>
      <c r="H35" s="286"/>
      <c r="I35" s="286"/>
      <c r="J35" s="286"/>
      <c r="K35" s="286"/>
    </row>
    <row r="36" spans="1:11" x14ac:dyDescent="0.2">
      <c r="A36" s="276"/>
      <c r="B36" s="447"/>
      <c r="C36" s="447"/>
      <c r="D36" s="447"/>
      <c r="E36" s="286"/>
      <c r="F36" s="286"/>
      <c r="G36" s="286"/>
      <c r="H36" s="286"/>
      <c r="I36" s="286"/>
      <c r="J36" s="286"/>
      <c r="K36" s="286"/>
    </row>
    <row r="37" spans="1:11" x14ac:dyDescent="0.2">
      <c r="A37" s="275"/>
      <c r="B37" s="447"/>
      <c r="C37" s="447"/>
      <c r="D37" s="447"/>
      <c r="E37" s="286"/>
      <c r="F37" s="286"/>
      <c r="G37" s="286"/>
      <c r="H37" s="286"/>
      <c r="I37" s="286"/>
      <c r="J37" s="286"/>
      <c r="K37" s="286"/>
    </row>
    <row r="38" spans="1:11" x14ac:dyDescent="0.2">
      <c r="A38" s="275"/>
      <c r="B38" s="447"/>
      <c r="C38" s="447"/>
      <c r="D38" s="447"/>
      <c r="E38" s="286"/>
      <c r="F38" s="286"/>
      <c r="G38" s="286"/>
      <c r="H38" s="286"/>
      <c r="I38" s="286"/>
      <c r="J38" s="286"/>
      <c r="K38" s="286"/>
    </row>
    <row r="39" spans="1:11" x14ac:dyDescent="0.2">
      <c r="A39" s="275"/>
      <c r="B39" s="447"/>
      <c r="C39" s="447"/>
      <c r="D39" s="447"/>
      <c r="E39" s="286"/>
      <c r="F39" s="286"/>
      <c r="G39" s="286"/>
      <c r="H39" s="286"/>
      <c r="I39" s="286"/>
      <c r="J39" s="286"/>
      <c r="K39" s="286"/>
    </row>
    <row r="40" spans="1:11" x14ac:dyDescent="0.2">
      <c r="A40" s="275"/>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שיבולת קופת תגמולים בע"מ</v>
      </c>
    </row>
    <row r="3" spans="1:121" ht="15.75" x14ac:dyDescent="0.25">
      <c r="B3" s="223" t="str">
        <f>CONCATENATE(הוראות!Z13,הוראות!F13)</f>
        <v>הנתונים ביחידות בודדות לשנת 2020</v>
      </c>
    </row>
    <row r="4" spans="1:121" ht="12.75" customHeight="1" x14ac:dyDescent="0.2">
      <c r="B4" t="s">
        <v>423</v>
      </c>
      <c r="C4" s="394" t="s">
        <v>87</v>
      </c>
      <c r="D4" s="395"/>
      <c r="E4" s="395"/>
      <c r="F4" s="395"/>
      <c r="G4" s="395"/>
      <c r="H4" s="395"/>
      <c r="I4" s="395"/>
      <c r="J4" s="395"/>
      <c r="K4" s="395"/>
      <c r="L4" s="395"/>
      <c r="M4" s="395"/>
      <c r="N4" s="395"/>
      <c r="O4" s="395"/>
      <c r="P4" s="396"/>
      <c r="Q4" s="394" t="s">
        <v>88</v>
      </c>
      <c r="R4" s="395"/>
      <c r="S4" s="395"/>
      <c r="T4" s="395"/>
      <c r="U4" s="395"/>
      <c r="V4" s="395"/>
      <c r="W4" s="395"/>
      <c r="X4" s="395"/>
      <c r="Y4" s="395"/>
      <c r="Z4" s="395"/>
      <c r="AA4" s="395"/>
      <c r="AB4" s="395"/>
      <c r="AC4" s="395"/>
      <c r="AD4" s="396"/>
      <c r="AE4" s="394" t="s">
        <v>89</v>
      </c>
      <c r="AF4" s="395"/>
      <c r="AG4" s="395"/>
      <c r="AH4" s="395"/>
      <c r="AI4" s="395"/>
      <c r="AJ4" s="395"/>
      <c r="AK4" s="395"/>
      <c r="AL4" s="395"/>
      <c r="AM4" s="395"/>
      <c r="AN4" s="395"/>
      <c r="AO4" s="395"/>
      <c r="AP4" s="395"/>
      <c r="AQ4" s="395"/>
      <c r="AR4" s="396"/>
      <c r="AS4" s="394" t="s">
        <v>90</v>
      </c>
      <c r="AT4" s="395"/>
      <c r="AU4" s="395"/>
      <c r="AV4" s="395"/>
      <c r="AW4" s="395"/>
      <c r="AX4" s="395"/>
      <c r="AY4" s="395"/>
      <c r="AZ4" s="395"/>
      <c r="BA4" s="395"/>
      <c r="BB4" s="395"/>
      <c r="BC4" s="395"/>
      <c r="BD4" s="395"/>
      <c r="BE4" s="395"/>
      <c r="BF4" s="396"/>
      <c r="BG4" s="402" t="s">
        <v>91</v>
      </c>
      <c r="BH4" s="403"/>
      <c r="BI4" s="403"/>
      <c r="BJ4" s="403"/>
      <c r="BK4" s="403"/>
      <c r="BL4" s="403"/>
      <c r="BM4" s="404"/>
      <c r="BN4" s="394" t="s">
        <v>92</v>
      </c>
      <c r="BO4" s="395"/>
      <c r="BP4" s="395"/>
      <c r="BQ4" s="395"/>
      <c r="BR4" s="395"/>
      <c r="BS4" s="395"/>
      <c r="BT4" s="395"/>
      <c r="BU4" s="395"/>
      <c r="BV4" s="395"/>
      <c r="BW4" s="395"/>
      <c r="BX4" s="395"/>
      <c r="BY4" s="395"/>
      <c r="BZ4" s="395"/>
      <c r="CA4" s="396"/>
      <c r="CB4" s="394" t="s">
        <v>93</v>
      </c>
      <c r="CC4" s="395"/>
      <c r="CD4" s="395"/>
      <c r="CE4" s="395"/>
      <c r="CF4" s="395"/>
      <c r="CG4" s="395"/>
      <c r="CH4" s="395"/>
      <c r="CI4" s="395"/>
      <c r="CJ4" s="395"/>
      <c r="CK4" s="395"/>
      <c r="CL4" s="395"/>
      <c r="CM4" s="395"/>
      <c r="CN4" s="395"/>
      <c r="CO4" s="396"/>
      <c r="CP4" s="394" t="s">
        <v>94</v>
      </c>
      <c r="CQ4" s="395"/>
      <c r="CR4" s="395"/>
      <c r="CS4" s="395"/>
      <c r="CT4" s="395"/>
      <c r="CU4" s="395"/>
      <c r="CV4" s="395"/>
      <c r="CW4" s="395"/>
      <c r="CX4" s="395"/>
      <c r="CY4" s="395"/>
      <c r="CZ4" s="395"/>
      <c r="DA4" s="395"/>
      <c r="DB4" s="395"/>
      <c r="DC4" s="396"/>
      <c r="DD4" s="402" t="s">
        <v>95</v>
      </c>
      <c r="DE4" s="403"/>
      <c r="DF4" s="403"/>
      <c r="DG4" s="403"/>
      <c r="DH4" s="403"/>
      <c r="DI4" s="403"/>
      <c r="DJ4" s="403"/>
      <c r="DK4" s="403"/>
      <c r="DL4" s="403"/>
      <c r="DM4" s="403"/>
      <c r="DN4" s="403"/>
      <c r="DO4" s="403"/>
      <c r="DP4" s="403"/>
      <c r="DQ4" s="404"/>
    </row>
    <row r="5" spans="1:121" ht="12.75" customHeight="1" x14ac:dyDescent="0.2">
      <c r="B5" s="224"/>
      <c r="C5" s="397" t="s">
        <v>96</v>
      </c>
      <c r="D5" s="409"/>
      <c r="E5" s="409"/>
      <c r="F5" s="409"/>
      <c r="G5" s="409"/>
      <c r="H5" s="409"/>
      <c r="I5" s="410"/>
      <c r="J5" s="397" t="s">
        <v>97</v>
      </c>
      <c r="K5" s="409"/>
      <c r="L5" s="409"/>
      <c r="M5" s="409"/>
      <c r="N5" s="409"/>
      <c r="O5" s="409"/>
      <c r="P5" s="410"/>
      <c r="Q5" s="397" t="s">
        <v>96</v>
      </c>
      <c r="R5" s="409"/>
      <c r="S5" s="409"/>
      <c r="T5" s="409"/>
      <c r="U5" s="409"/>
      <c r="V5" s="409"/>
      <c r="W5" s="410"/>
      <c r="X5" s="397" t="s">
        <v>97</v>
      </c>
      <c r="Y5" s="409"/>
      <c r="Z5" s="409"/>
      <c r="AA5" s="409"/>
      <c r="AB5" s="409"/>
      <c r="AC5" s="409"/>
      <c r="AD5" s="410"/>
      <c r="AE5" s="397" t="s">
        <v>96</v>
      </c>
      <c r="AF5" s="409"/>
      <c r="AG5" s="409"/>
      <c r="AH5" s="409"/>
      <c r="AI5" s="409"/>
      <c r="AJ5" s="409"/>
      <c r="AK5" s="410"/>
      <c r="AL5" s="397" t="s">
        <v>97</v>
      </c>
      <c r="AM5" s="409"/>
      <c r="AN5" s="409"/>
      <c r="AO5" s="409"/>
      <c r="AP5" s="409"/>
      <c r="AQ5" s="409"/>
      <c r="AR5" s="410"/>
      <c r="AS5" s="397" t="s">
        <v>96</v>
      </c>
      <c r="AT5" s="409"/>
      <c r="AU5" s="409"/>
      <c r="AV5" s="409"/>
      <c r="AW5" s="409"/>
      <c r="AX5" s="409"/>
      <c r="AY5" s="410"/>
      <c r="AZ5" s="397" t="s">
        <v>97</v>
      </c>
      <c r="BA5" s="409"/>
      <c r="BB5" s="409"/>
      <c r="BC5" s="409"/>
      <c r="BD5" s="409"/>
      <c r="BE5" s="409"/>
      <c r="BF5" s="410"/>
      <c r="BG5" s="405"/>
      <c r="BH5" s="407"/>
      <c r="BI5" s="407"/>
      <c r="BJ5" s="407"/>
      <c r="BK5" s="407"/>
      <c r="BL5" s="407"/>
      <c r="BM5" s="408"/>
      <c r="BN5" s="397" t="s">
        <v>96</v>
      </c>
      <c r="BO5" s="409"/>
      <c r="BP5" s="409"/>
      <c r="BQ5" s="409"/>
      <c r="BR5" s="409"/>
      <c r="BS5" s="409"/>
      <c r="BT5" s="410"/>
      <c r="BU5" s="397" t="s">
        <v>97</v>
      </c>
      <c r="BV5" s="409"/>
      <c r="BW5" s="409"/>
      <c r="BX5" s="409"/>
      <c r="BY5" s="409"/>
      <c r="BZ5" s="409"/>
      <c r="CA5" s="410"/>
      <c r="CB5" s="397" t="s">
        <v>96</v>
      </c>
      <c r="CC5" s="409"/>
      <c r="CD5" s="409"/>
      <c r="CE5" s="409"/>
      <c r="CF5" s="409"/>
      <c r="CG5" s="409"/>
      <c r="CH5" s="410"/>
      <c r="CI5" s="397" t="s">
        <v>97</v>
      </c>
      <c r="CJ5" s="409"/>
      <c r="CK5" s="409"/>
      <c r="CL5" s="409"/>
      <c r="CM5" s="409"/>
      <c r="CN5" s="409"/>
      <c r="CO5" s="410"/>
      <c r="CP5" s="397" t="s">
        <v>96</v>
      </c>
      <c r="CQ5" s="409"/>
      <c r="CR5" s="409"/>
      <c r="CS5" s="409"/>
      <c r="CT5" s="409"/>
      <c r="CU5" s="409"/>
      <c r="CV5" s="410"/>
      <c r="CW5" s="397" t="s">
        <v>97</v>
      </c>
      <c r="CX5" s="409"/>
      <c r="CY5" s="409"/>
      <c r="CZ5" s="409"/>
      <c r="DA5" s="409"/>
      <c r="DB5" s="409"/>
      <c r="DC5" s="410"/>
      <c r="DD5" s="397" t="s">
        <v>96</v>
      </c>
      <c r="DE5" s="409"/>
      <c r="DF5" s="409"/>
      <c r="DG5" s="409"/>
      <c r="DH5" s="409"/>
      <c r="DI5" s="409"/>
      <c r="DJ5" s="410"/>
      <c r="DK5" s="397" t="s">
        <v>97</v>
      </c>
      <c r="DL5" s="409"/>
      <c r="DM5" s="409"/>
      <c r="DN5" s="409"/>
      <c r="DO5" s="409"/>
      <c r="DP5" s="409"/>
      <c r="DQ5" s="410"/>
    </row>
    <row r="6" spans="1:121" ht="12.75" customHeight="1" x14ac:dyDescent="0.2">
      <c r="A6" s="159"/>
      <c r="B6" s="224"/>
      <c r="C6" s="449" t="s">
        <v>32</v>
      </c>
      <c r="D6" s="398" t="s">
        <v>33</v>
      </c>
      <c r="E6" s="398"/>
      <c r="F6" s="398"/>
      <c r="G6" s="398"/>
      <c r="H6" s="398"/>
      <c r="I6" s="399"/>
      <c r="J6" s="449" t="str">
        <f>C6</f>
        <v>סה"כ מספר תביעות</v>
      </c>
      <c r="K6" s="398" t="s">
        <v>33</v>
      </c>
      <c r="L6" s="398"/>
      <c r="M6" s="398"/>
      <c r="N6" s="398"/>
      <c r="O6" s="398"/>
      <c r="P6" s="399"/>
      <c r="Q6" s="449" t="str">
        <f>J6</f>
        <v>סה"כ מספר תביעות</v>
      </c>
      <c r="R6" s="398" t="s">
        <v>33</v>
      </c>
      <c r="S6" s="398"/>
      <c r="T6" s="398"/>
      <c r="U6" s="398"/>
      <c r="V6" s="398"/>
      <c r="W6" s="399"/>
      <c r="X6" s="449" t="str">
        <f>Q6</f>
        <v>סה"כ מספר תביעות</v>
      </c>
      <c r="Y6" s="398" t="s">
        <v>33</v>
      </c>
      <c r="Z6" s="398"/>
      <c r="AA6" s="398"/>
      <c r="AB6" s="398"/>
      <c r="AC6" s="398"/>
      <c r="AD6" s="399"/>
      <c r="AE6" s="449" t="str">
        <f>X6</f>
        <v>סה"כ מספר תביעות</v>
      </c>
      <c r="AF6" s="398" t="s">
        <v>33</v>
      </c>
      <c r="AG6" s="398"/>
      <c r="AH6" s="398"/>
      <c r="AI6" s="398"/>
      <c r="AJ6" s="398"/>
      <c r="AK6" s="399"/>
      <c r="AL6" s="449" t="str">
        <f>AE6</f>
        <v>סה"כ מספר תביעות</v>
      </c>
      <c r="AM6" s="398" t="s">
        <v>33</v>
      </c>
      <c r="AN6" s="398"/>
      <c r="AO6" s="398"/>
      <c r="AP6" s="398"/>
      <c r="AQ6" s="398"/>
      <c r="AR6" s="399"/>
      <c r="AS6" s="449" t="str">
        <f>AL6</f>
        <v>סה"כ מספר תביעות</v>
      </c>
      <c r="AT6" s="398" t="s">
        <v>33</v>
      </c>
      <c r="AU6" s="398"/>
      <c r="AV6" s="398"/>
      <c r="AW6" s="398"/>
      <c r="AX6" s="398"/>
      <c r="AY6" s="399"/>
      <c r="AZ6" s="449" t="str">
        <f>AS6</f>
        <v>סה"כ מספר תביעות</v>
      </c>
      <c r="BA6" s="398" t="s">
        <v>33</v>
      </c>
      <c r="BB6" s="398"/>
      <c r="BC6" s="398"/>
      <c r="BD6" s="398"/>
      <c r="BE6" s="398"/>
      <c r="BF6" s="399"/>
      <c r="BG6" s="449" t="str">
        <f>AZ6</f>
        <v>סה"כ מספר תביעות</v>
      </c>
      <c r="BH6" s="398" t="s">
        <v>33</v>
      </c>
      <c r="BI6" s="398"/>
      <c r="BJ6" s="398"/>
      <c r="BK6" s="398"/>
      <c r="BL6" s="398"/>
      <c r="BM6" s="399"/>
      <c r="BN6" s="449" t="str">
        <f>AZ6</f>
        <v>סה"כ מספר תביעות</v>
      </c>
      <c r="BO6" s="398" t="s">
        <v>33</v>
      </c>
      <c r="BP6" s="398"/>
      <c r="BQ6" s="398"/>
      <c r="BR6" s="398"/>
      <c r="BS6" s="398"/>
      <c r="BT6" s="399"/>
      <c r="BU6" s="449" t="str">
        <f>BG6</f>
        <v>סה"כ מספר תביעות</v>
      </c>
      <c r="BV6" s="398" t="s">
        <v>33</v>
      </c>
      <c r="BW6" s="398"/>
      <c r="BX6" s="398"/>
      <c r="BY6" s="398"/>
      <c r="BZ6" s="398"/>
      <c r="CA6" s="399"/>
      <c r="CB6" s="449" t="str">
        <f>BN6</f>
        <v>סה"כ מספר תביעות</v>
      </c>
      <c r="CC6" s="398" t="s">
        <v>33</v>
      </c>
      <c r="CD6" s="398"/>
      <c r="CE6" s="398"/>
      <c r="CF6" s="398"/>
      <c r="CG6" s="398"/>
      <c r="CH6" s="399"/>
      <c r="CI6" s="449" t="str">
        <f>BU6</f>
        <v>סה"כ מספר תביעות</v>
      </c>
      <c r="CJ6" s="398" t="s">
        <v>33</v>
      </c>
      <c r="CK6" s="398"/>
      <c r="CL6" s="398"/>
      <c r="CM6" s="398"/>
      <c r="CN6" s="398"/>
      <c r="CO6" s="399"/>
      <c r="CP6" s="449" t="str">
        <f>CB6</f>
        <v>סה"כ מספר תביעות</v>
      </c>
      <c r="CQ6" s="398" t="s">
        <v>33</v>
      </c>
      <c r="CR6" s="398"/>
      <c r="CS6" s="398"/>
      <c r="CT6" s="398"/>
      <c r="CU6" s="398"/>
      <c r="CV6" s="399"/>
      <c r="CW6" s="449" t="str">
        <f>CI6</f>
        <v>סה"כ מספר תביעות</v>
      </c>
      <c r="CX6" s="398" t="s">
        <v>33</v>
      </c>
      <c r="CY6" s="398"/>
      <c r="CZ6" s="398"/>
      <c r="DA6" s="398"/>
      <c r="DB6" s="398"/>
      <c r="DC6" s="399"/>
      <c r="DD6" s="449" t="str">
        <f>CP6</f>
        <v>סה"כ מספר תביעות</v>
      </c>
      <c r="DE6" s="398" t="s">
        <v>33</v>
      </c>
      <c r="DF6" s="398"/>
      <c r="DG6" s="398"/>
      <c r="DH6" s="398"/>
      <c r="DI6" s="398"/>
      <c r="DJ6" s="399"/>
      <c r="DK6" s="449" t="str">
        <f>CW6</f>
        <v>סה"כ מספר תביעות</v>
      </c>
      <c r="DL6" s="398" t="s">
        <v>33</v>
      </c>
      <c r="DM6" s="398"/>
      <c r="DN6" s="398"/>
      <c r="DO6" s="398"/>
      <c r="DP6" s="398"/>
      <c r="DQ6" s="399"/>
    </row>
    <row r="7" spans="1:121" ht="25.5" customHeight="1" x14ac:dyDescent="0.2">
      <c r="A7" s="159"/>
      <c r="B7" s="411" t="s">
        <v>34</v>
      </c>
      <c r="C7" s="401"/>
      <c r="D7" s="238" t="s">
        <v>493</v>
      </c>
      <c r="E7" s="47" t="s">
        <v>494</v>
      </c>
      <c r="F7" s="47" t="s">
        <v>392</v>
      </c>
      <c r="G7" s="47" t="s">
        <v>393</v>
      </c>
      <c r="H7" s="47" t="s">
        <v>394</v>
      </c>
      <c r="I7" s="160" t="s">
        <v>41</v>
      </c>
      <c r="J7" s="401"/>
      <c r="K7" s="238" t="s">
        <v>493</v>
      </c>
      <c r="L7" s="47" t="s">
        <v>494</v>
      </c>
      <c r="M7" s="47" t="s">
        <v>392</v>
      </c>
      <c r="N7" s="47" t="s">
        <v>393</v>
      </c>
      <c r="O7" s="47" t="s">
        <v>394</v>
      </c>
      <c r="P7" s="160" t="s">
        <v>41</v>
      </c>
      <c r="Q7" s="401"/>
      <c r="R7" s="238" t="s">
        <v>493</v>
      </c>
      <c r="S7" s="47" t="s">
        <v>494</v>
      </c>
      <c r="T7" s="47" t="s">
        <v>392</v>
      </c>
      <c r="U7" s="47" t="s">
        <v>393</v>
      </c>
      <c r="V7" s="47" t="s">
        <v>394</v>
      </c>
      <c r="W7" s="160" t="s">
        <v>41</v>
      </c>
      <c r="X7" s="401"/>
      <c r="Y7" s="238" t="s">
        <v>493</v>
      </c>
      <c r="Z7" s="47" t="s">
        <v>494</v>
      </c>
      <c r="AA7" s="47" t="s">
        <v>392</v>
      </c>
      <c r="AB7" s="47" t="s">
        <v>393</v>
      </c>
      <c r="AC7" s="47" t="s">
        <v>394</v>
      </c>
      <c r="AD7" s="160" t="s">
        <v>41</v>
      </c>
      <c r="AE7" s="401"/>
      <c r="AF7" s="238" t="s">
        <v>493</v>
      </c>
      <c r="AG7" s="47" t="s">
        <v>494</v>
      </c>
      <c r="AH7" s="47" t="s">
        <v>392</v>
      </c>
      <c r="AI7" s="47" t="s">
        <v>393</v>
      </c>
      <c r="AJ7" s="47" t="s">
        <v>394</v>
      </c>
      <c r="AK7" s="160" t="s">
        <v>41</v>
      </c>
      <c r="AL7" s="401"/>
      <c r="AM7" s="238" t="s">
        <v>493</v>
      </c>
      <c r="AN7" s="47" t="s">
        <v>494</v>
      </c>
      <c r="AO7" s="47" t="s">
        <v>392</v>
      </c>
      <c r="AP7" s="47" t="s">
        <v>393</v>
      </c>
      <c r="AQ7" s="47" t="s">
        <v>394</v>
      </c>
      <c r="AR7" s="160" t="s">
        <v>41</v>
      </c>
      <c r="AS7" s="401"/>
      <c r="AT7" s="238" t="s">
        <v>493</v>
      </c>
      <c r="AU7" s="47" t="s">
        <v>494</v>
      </c>
      <c r="AV7" s="47" t="s">
        <v>392</v>
      </c>
      <c r="AW7" s="47" t="s">
        <v>393</v>
      </c>
      <c r="AX7" s="47" t="s">
        <v>394</v>
      </c>
      <c r="AY7" s="160" t="s">
        <v>41</v>
      </c>
      <c r="AZ7" s="401"/>
      <c r="BA7" s="238" t="s">
        <v>493</v>
      </c>
      <c r="BB7" s="47" t="s">
        <v>494</v>
      </c>
      <c r="BC7" s="47" t="s">
        <v>392</v>
      </c>
      <c r="BD7" s="47" t="s">
        <v>393</v>
      </c>
      <c r="BE7" s="47" t="s">
        <v>394</v>
      </c>
      <c r="BF7" s="160" t="s">
        <v>41</v>
      </c>
      <c r="BG7" s="401"/>
      <c r="BH7" s="238" t="s">
        <v>493</v>
      </c>
      <c r="BI7" s="47" t="s">
        <v>494</v>
      </c>
      <c r="BJ7" s="47" t="s">
        <v>392</v>
      </c>
      <c r="BK7" s="47" t="s">
        <v>393</v>
      </c>
      <c r="BL7" s="47" t="s">
        <v>394</v>
      </c>
      <c r="BM7" s="160" t="s">
        <v>41</v>
      </c>
      <c r="BN7" s="401"/>
      <c r="BO7" s="238" t="s">
        <v>493</v>
      </c>
      <c r="BP7" s="47" t="s">
        <v>494</v>
      </c>
      <c r="BQ7" s="47" t="s">
        <v>392</v>
      </c>
      <c r="BR7" s="47" t="s">
        <v>393</v>
      </c>
      <c r="BS7" s="47" t="s">
        <v>394</v>
      </c>
      <c r="BT7" s="160" t="s">
        <v>41</v>
      </c>
      <c r="BU7" s="401"/>
      <c r="BV7" s="238" t="s">
        <v>493</v>
      </c>
      <c r="BW7" s="47" t="s">
        <v>494</v>
      </c>
      <c r="BX7" s="47" t="s">
        <v>392</v>
      </c>
      <c r="BY7" s="47" t="s">
        <v>393</v>
      </c>
      <c r="BZ7" s="47" t="s">
        <v>394</v>
      </c>
      <c r="CA7" s="160" t="s">
        <v>41</v>
      </c>
      <c r="CB7" s="401"/>
      <c r="CC7" s="238" t="s">
        <v>493</v>
      </c>
      <c r="CD7" s="47" t="s">
        <v>494</v>
      </c>
      <c r="CE7" s="47" t="s">
        <v>392</v>
      </c>
      <c r="CF7" s="47" t="s">
        <v>393</v>
      </c>
      <c r="CG7" s="47" t="s">
        <v>394</v>
      </c>
      <c r="CH7" s="160" t="s">
        <v>41</v>
      </c>
      <c r="CI7" s="401"/>
      <c r="CJ7" s="238" t="s">
        <v>493</v>
      </c>
      <c r="CK7" s="47" t="s">
        <v>494</v>
      </c>
      <c r="CL7" s="47" t="s">
        <v>392</v>
      </c>
      <c r="CM7" s="47" t="s">
        <v>393</v>
      </c>
      <c r="CN7" s="47" t="s">
        <v>394</v>
      </c>
      <c r="CO7" s="160" t="s">
        <v>41</v>
      </c>
      <c r="CP7" s="401"/>
      <c r="CQ7" s="238" t="s">
        <v>493</v>
      </c>
      <c r="CR7" s="47" t="s">
        <v>494</v>
      </c>
      <c r="CS7" s="47" t="s">
        <v>392</v>
      </c>
      <c r="CT7" s="47" t="s">
        <v>393</v>
      </c>
      <c r="CU7" s="47" t="s">
        <v>394</v>
      </c>
      <c r="CV7" s="160" t="s">
        <v>41</v>
      </c>
      <c r="CW7" s="401"/>
      <c r="CX7" s="238" t="s">
        <v>493</v>
      </c>
      <c r="CY7" s="47" t="s">
        <v>494</v>
      </c>
      <c r="CZ7" s="47" t="s">
        <v>392</v>
      </c>
      <c r="DA7" s="47" t="s">
        <v>393</v>
      </c>
      <c r="DB7" s="47" t="s">
        <v>394</v>
      </c>
      <c r="DC7" s="160" t="s">
        <v>41</v>
      </c>
      <c r="DD7" s="401"/>
      <c r="DE7" s="238" t="s">
        <v>493</v>
      </c>
      <c r="DF7" s="47" t="s">
        <v>494</v>
      </c>
      <c r="DG7" s="47" t="s">
        <v>392</v>
      </c>
      <c r="DH7" s="47" t="s">
        <v>393</v>
      </c>
      <c r="DI7" s="47" t="s">
        <v>394</v>
      </c>
      <c r="DJ7" s="160" t="s">
        <v>41</v>
      </c>
      <c r="DK7" s="401"/>
      <c r="DL7" s="238" t="s">
        <v>493</v>
      </c>
      <c r="DM7" s="47" t="s">
        <v>494</v>
      </c>
      <c r="DN7" s="47" t="s">
        <v>392</v>
      </c>
      <c r="DO7" s="47" t="s">
        <v>393</v>
      </c>
      <c r="DP7" s="47" t="s">
        <v>394</v>
      </c>
      <c r="DQ7" s="160" t="s">
        <v>41</v>
      </c>
    </row>
    <row r="8" spans="1:121" x14ac:dyDescent="0.2">
      <c r="A8" s="159"/>
      <c r="B8" s="412"/>
      <c r="C8" s="245" t="s">
        <v>42</v>
      </c>
      <c r="D8" s="240" t="s">
        <v>43</v>
      </c>
      <c r="E8" s="161" t="s">
        <v>44</v>
      </c>
      <c r="F8" s="161" t="s">
        <v>45</v>
      </c>
      <c r="G8" s="161" t="s">
        <v>46</v>
      </c>
      <c r="H8" s="161" t="s">
        <v>47</v>
      </c>
      <c r="I8" s="162"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463</v>
      </c>
      <c r="BX8" s="55" t="s">
        <v>464</v>
      </c>
      <c r="BY8" s="55" t="s">
        <v>465</v>
      </c>
      <c r="BZ8" s="55" t="s">
        <v>466</v>
      </c>
      <c r="CA8" s="59" t="s">
        <v>467</v>
      </c>
      <c r="CB8" s="244" t="s">
        <v>468</v>
      </c>
      <c r="CC8" s="115" t="s">
        <v>469</v>
      </c>
      <c r="CD8" s="55" t="s">
        <v>470</v>
      </c>
      <c r="CE8" s="55" t="s">
        <v>471</v>
      </c>
      <c r="CF8" s="55" t="s">
        <v>472</v>
      </c>
      <c r="CG8" s="55" t="s">
        <v>473</v>
      </c>
      <c r="CH8" s="59" t="s">
        <v>474</v>
      </c>
      <c r="CI8" s="244" t="s">
        <v>475</v>
      </c>
      <c r="CJ8" s="115" t="s">
        <v>476</v>
      </c>
      <c r="CK8" s="55" t="s">
        <v>477</v>
      </c>
      <c r="CL8" s="55" t="s">
        <v>478</v>
      </c>
      <c r="CM8" s="55" t="s">
        <v>479</v>
      </c>
      <c r="CN8" s="55" t="s">
        <v>480</v>
      </c>
      <c r="CO8" s="59" t="s">
        <v>481</v>
      </c>
      <c r="CP8" s="244" t="s">
        <v>482</v>
      </c>
      <c r="CQ8" s="115" t="s">
        <v>483</v>
      </c>
      <c r="CR8" s="55" t="s">
        <v>484</v>
      </c>
      <c r="CS8" s="55" t="s">
        <v>485</v>
      </c>
      <c r="CT8" s="55" t="s">
        <v>486</v>
      </c>
      <c r="CU8" s="55" t="s">
        <v>487</v>
      </c>
      <c r="CV8" s="59" t="s">
        <v>488</v>
      </c>
      <c r="CW8" s="244" t="s">
        <v>489</v>
      </c>
      <c r="CX8" s="115" t="s">
        <v>490</v>
      </c>
      <c r="CY8" s="55" t="s">
        <v>491</v>
      </c>
      <c r="CZ8" s="55" t="s">
        <v>492</v>
      </c>
      <c r="DA8" s="55" t="s">
        <v>502</v>
      </c>
      <c r="DB8" s="55" t="s">
        <v>503</v>
      </c>
      <c r="DC8" s="59" t="s">
        <v>504</v>
      </c>
      <c r="DD8" s="244" t="s">
        <v>505</v>
      </c>
      <c r="DE8" s="115" t="s">
        <v>506</v>
      </c>
      <c r="DF8" s="55" t="s">
        <v>507</v>
      </c>
      <c r="DG8" s="55" t="s">
        <v>508</v>
      </c>
      <c r="DH8" s="55" t="s">
        <v>509</v>
      </c>
      <c r="DI8" s="55" t="s">
        <v>510</v>
      </c>
      <c r="DJ8" s="59" t="s">
        <v>511</v>
      </c>
      <c r="DK8" s="244" t="s">
        <v>512</v>
      </c>
      <c r="DL8" s="57" t="s">
        <v>513</v>
      </c>
      <c r="DM8" s="55" t="s">
        <v>514</v>
      </c>
      <c r="DN8" s="55" t="s">
        <v>515</v>
      </c>
      <c r="DO8" s="55" t="s">
        <v>516</v>
      </c>
      <c r="DP8" s="55" t="s">
        <v>517</v>
      </c>
      <c r="DQ8" s="59" t="s">
        <v>518</v>
      </c>
    </row>
    <row r="9" spans="1:121" x14ac:dyDescent="0.2">
      <c r="A9" s="163" t="s">
        <v>72</v>
      </c>
      <c r="B9" s="225"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6"/>
      <c r="D10" s="242"/>
      <c r="E10" s="177"/>
      <c r="F10" s="177"/>
      <c r="G10" s="177"/>
      <c r="H10" s="177"/>
      <c r="I10" s="178"/>
      <c r="J10" s="316"/>
      <c r="K10" s="242"/>
      <c r="L10" s="177"/>
      <c r="M10" s="177"/>
      <c r="N10" s="177"/>
      <c r="O10" s="177"/>
      <c r="P10" s="178"/>
      <c r="Q10" s="316"/>
      <c r="R10" s="242"/>
      <c r="S10" s="177"/>
      <c r="T10" s="177"/>
      <c r="U10" s="177"/>
      <c r="V10" s="177"/>
      <c r="W10" s="178"/>
      <c r="X10" s="316"/>
      <c r="Y10" s="242"/>
      <c r="Z10" s="177"/>
      <c r="AA10" s="177"/>
      <c r="AB10" s="177"/>
      <c r="AC10" s="177"/>
      <c r="AD10" s="178"/>
      <c r="AE10" s="316"/>
      <c r="AF10" s="242"/>
      <c r="AG10" s="177"/>
      <c r="AH10" s="177"/>
      <c r="AI10" s="177"/>
      <c r="AJ10" s="177"/>
      <c r="AK10" s="178"/>
      <c r="AL10" s="316"/>
      <c r="AM10" s="242"/>
      <c r="AN10" s="177"/>
      <c r="AO10" s="177"/>
      <c r="AP10" s="177"/>
      <c r="AQ10" s="177"/>
      <c r="AR10" s="178"/>
      <c r="AS10" s="316"/>
      <c r="AT10" s="242"/>
      <c r="AU10" s="177"/>
      <c r="AV10" s="177"/>
      <c r="AW10" s="177"/>
      <c r="AX10" s="177"/>
      <c r="AY10" s="178"/>
      <c r="AZ10" s="316"/>
      <c r="BA10" s="242"/>
      <c r="BB10" s="177"/>
      <c r="BC10" s="177"/>
      <c r="BD10" s="177"/>
      <c r="BE10" s="177"/>
      <c r="BF10" s="178"/>
      <c r="BG10" s="316"/>
      <c r="BH10" s="242"/>
      <c r="BI10" s="177"/>
      <c r="BJ10" s="177"/>
      <c r="BK10" s="177"/>
      <c r="BL10" s="177"/>
      <c r="BM10" s="178"/>
      <c r="BN10" s="316"/>
      <c r="BO10" s="242"/>
      <c r="BP10" s="177"/>
      <c r="BQ10" s="177"/>
      <c r="BR10" s="177"/>
      <c r="BS10" s="177"/>
      <c r="BT10" s="178"/>
      <c r="BU10" s="316"/>
      <c r="BV10" s="242"/>
      <c r="BW10" s="177"/>
      <c r="BX10" s="177"/>
      <c r="BY10" s="177"/>
      <c r="BZ10" s="177"/>
      <c r="CA10" s="178"/>
      <c r="CB10" s="316"/>
      <c r="CC10" s="242"/>
      <c r="CD10" s="177"/>
      <c r="CE10" s="177"/>
      <c r="CF10" s="177"/>
      <c r="CG10" s="177"/>
      <c r="CH10" s="178"/>
      <c r="CI10" s="316"/>
      <c r="CJ10" s="242"/>
      <c r="CK10" s="177"/>
      <c r="CL10" s="177"/>
      <c r="CM10" s="177"/>
      <c r="CN10" s="177"/>
      <c r="CO10" s="178"/>
      <c r="CP10" s="316"/>
      <c r="CQ10" s="242"/>
      <c r="CR10" s="177"/>
      <c r="CS10" s="177"/>
      <c r="CT10" s="177"/>
      <c r="CU10" s="177"/>
      <c r="CV10" s="178"/>
      <c r="CW10" s="316"/>
      <c r="CX10" s="242"/>
      <c r="CY10" s="177"/>
      <c r="CZ10" s="177"/>
      <c r="DA10" s="177"/>
      <c r="DB10" s="177"/>
      <c r="DC10" s="178"/>
      <c r="DD10" s="316"/>
      <c r="DE10" s="242"/>
      <c r="DF10" s="177"/>
      <c r="DG10" s="177"/>
      <c r="DH10" s="177"/>
      <c r="DI10" s="177"/>
      <c r="DJ10" s="178"/>
      <c r="DK10" s="316"/>
      <c r="DL10" s="242"/>
      <c r="DM10" s="177"/>
      <c r="DN10" s="177"/>
      <c r="DO10" s="177"/>
      <c r="DP10" s="177"/>
      <c r="DQ10" s="178"/>
    </row>
    <row r="11" spans="1:121" x14ac:dyDescent="0.2">
      <c r="A11" s="166">
        <f>A10+1</f>
        <v>2</v>
      </c>
      <c r="B11" s="167" t="s">
        <v>75</v>
      </c>
      <c r="C11" s="316"/>
      <c r="D11" s="242"/>
      <c r="E11" s="177"/>
      <c r="F11" s="177"/>
      <c r="G11" s="177"/>
      <c r="H11" s="177"/>
      <c r="I11" s="178"/>
      <c r="J11" s="316"/>
      <c r="K11" s="242"/>
      <c r="L11" s="177"/>
      <c r="M11" s="177"/>
      <c r="N11" s="177"/>
      <c r="O11" s="177"/>
      <c r="P11" s="178"/>
      <c r="Q11" s="316"/>
      <c r="R11" s="242"/>
      <c r="S11" s="177"/>
      <c r="T11" s="177"/>
      <c r="U11" s="177"/>
      <c r="V11" s="177"/>
      <c r="W11" s="178"/>
      <c r="X11" s="316"/>
      <c r="Y11" s="242"/>
      <c r="Z11" s="177"/>
      <c r="AA11" s="177"/>
      <c r="AB11" s="177"/>
      <c r="AC11" s="177"/>
      <c r="AD11" s="178"/>
      <c r="AE11" s="316"/>
      <c r="AF11" s="242"/>
      <c r="AG11" s="177"/>
      <c r="AH11" s="177"/>
      <c r="AI11" s="177"/>
      <c r="AJ11" s="177"/>
      <c r="AK11" s="178"/>
      <c r="AL11" s="316"/>
      <c r="AM11" s="242"/>
      <c r="AN11" s="177"/>
      <c r="AO11" s="177"/>
      <c r="AP11" s="177"/>
      <c r="AQ11" s="177"/>
      <c r="AR11" s="178"/>
      <c r="AS11" s="316"/>
      <c r="AT11" s="242"/>
      <c r="AU11" s="177"/>
      <c r="AV11" s="177"/>
      <c r="AW11" s="177"/>
      <c r="AX11" s="177"/>
      <c r="AY11" s="178"/>
      <c r="AZ11" s="316"/>
      <c r="BA11" s="242"/>
      <c r="BB11" s="177"/>
      <c r="BC11" s="177"/>
      <c r="BD11" s="177"/>
      <c r="BE11" s="177"/>
      <c r="BF11" s="178"/>
      <c r="BG11" s="316"/>
      <c r="BH11" s="242"/>
      <c r="BI11" s="177"/>
      <c r="BJ11" s="177"/>
      <c r="BK11" s="177"/>
      <c r="BL11" s="177"/>
      <c r="BM11" s="178"/>
      <c r="BN11" s="316"/>
      <c r="BO11" s="242"/>
      <c r="BP11" s="177"/>
      <c r="BQ11" s="177"/>
      <c r="BR11" s="177"/>
      <c r="BS11" s="177"/>
      <c r="BT11" s="178"/>
      <c r="BU11" s="316"/>
      <c r="BV11" s="242"/>
      <c r="BW11" s="177"/>
      <c r="BX11" s="177"/>
      <c r="BY11" s="177"/>
      <c r="BZ11" s="177"/>
      <c r="CA11" s="178"/>
      <c r="CB11" s="316"/>
      <c r="CC11" s="242"/>
      <c r="CD11" s="177"/>
      <c r="CE11" s="177"/>
      <c r="CF11" s="177"/>
      <c r="CG11" s="177"/>
      <c r="CH11" s="178"/>
      <c r="CI11" s="316"/>
      <c r="CJ11" s="242"/>
      <c r="CK11" s="177"/>
      <c r="CL11" s="177"/>
      <c r="CM11" s="177"/>
      <c r="CN11" s="177"/>
      <c r="CO11" s="178"/>
      <c r="CP11" s="316"/>
      <c r="CQ11" s="242"/>
      <c r="CR11" s="177"/>
      <c r="CS11" s="177"/>
      <c r="CT11" s="177"/>
      <c r="CU11" s="177"/>
      <c r="CV11" s="178"/>
      <c r="CW11" s="316"/>
      <c r="CX11" s="242"/>
      <c r="CY11" s="177"/>
      <c r="CZ11" s="177"/>
      <c r="DA11" s="177"/>
      <c r="DB11" s="177"/>
      <c r="DC11" s="178"/>
      <c r="DD11" s="316"/>
      <c r="DE11" s="242"/>
      <c r="DF11" s="177"/>
      <c r="DG11" s="177"/>
      <c r="DH11" s="177"/>
      <c r="DI11" s="177"/>
      <c r="DJ11" s="178"/>
      <c r="DK11" s="316"/>
      <c r="DL11" s="242"/>
      <c r="DM11" s="177"/>
      <c r="DN11" s="177"/>
      <c r="DO11" s="177"/>
      <c r="DP11" s="177"/>
      <c r="DQ11" s="178"/>
    </row>
    <row r="12" spans="1:121" x14ac:dyDescent="0.2">
      <c r="A12" s="166">
        <v>3</v>
      </c>
      <c r="B12" s="167" t="s">
        <v>496</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6" t="s">
        <v>520</v>
      </c>
      <c r="B13" s="167" t="s">
        <v>497</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6">
        <v>4</v>
      </c>
      <c r="B14" s="167"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6">
        <v>5</v>
      </c>
      <c r="B15" s="167"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6">
        <v>6</v>
      </c>
      <c r="B16" s="167"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6">
        <v>7</v>
      </c>
      <c r="B17" s="167" t="s">
        <v>519</v>
      </c>
      <c r="C17" s="248">
        <f t="shared" ref="C17" si="0">SUM(C12:C16)</f>
        <v>0</v>
      </c>
      <c r="D17" s="231">
        <f t="shared" ref="D17:AH17" si="1">SUM(D12:D16)</f>
        <v>0</v>
      </c>
      <c r="E17" s="32">
        <f t="shared" si="1"/>
        <v>0</v>
      </c>
      <c r="F17" s="29">
        <f t="shared" si="1"/>
        <v>0</v>
      </c>
      <c r="G17" s="29">
        <f t="shared" si="1"/>
        <v>0</v>
      </c>
      <c r="H17" s="29">
        <f t="shared" si="1"/>
        <v>0</v>
      </c>
      <c r="I17" s="33">
        <f t="shared" si="1"/>
        <v>0</v>
      </c>
      <c r="J17" s="248">
        <f t="shared" si="1"/>
        <v>0</v>
      </c>
      <c r="K17" s="231">
        <f t="shared" si="1"/>
        <v>0</v>
      </c>
      <c r="L17" s="32">
        <f t="shared" si="1"/>
        <v>0</v>
      </c>
      <c r="M17" s="29">
        <f t="shared" si="1"/>
        <v>0</v>
      </c>
      <c r="N17" s="29">
        <f t="shared" si="1"/>
        <v>0</v>
      </c>
      <c r="O17" s="29">
        <f t="shared" si="1"/>
        <v>0</v>
      </c>
      <c r="P17" s="33">
        <f t="shared" si="1"/>
        <v>0</v>
      </c>
      <c r="Q17" s="248">
        <f t="shared" si="1"/>
        <v>0</v>
      </c>
      <c r="R17" s="231">
        <f t="shared" si="1"/>
        <v>0</v>
      </c>
      <c r="S17" s="32">
        <f t="shared" si="1"/>
        <v>0</v>
      </c>
      <c r="T17" s="29">
        <f t="shared" si="1"/>
        <v>0</v>
      </c>
      <c r="U17" s="29">
        <f t="shared" si="1"/>
        <v>0</v>
      </c>
      <c r="V17" s="29">
        <f t="shared" si="1"/>
        <v>0</v>
      </c>
      <c r="W17" s="33">
        <f t="shared" si="1"/>
        <v>0</v>
      </c>
      <c r="X17" s="248">
        <f t="shared" si="1"/>
        <v>0</v>
      </c>
      <c r="Y17" s="231">
        <f t="shared" si="1"/>
        <v>0</v>
      </c>
      <c r="Z17" s="32">
        <f t="shared" si="1"/>
        <v>0</v>
      </c>
      <c r="AA17" s="29">
        <f t="shared" si="1"/>
        <v>0</v>
      </c>
      <c r="AB17" s="29">
        <f t="shared" si="1"/>
        <v>0</v>
      </c>
      <c r="AC17" s="29">
        <f t="shared" si="1"/>
        <v>0</v>
      </c>
      <c r="AD17" s="33">
        <f t="shared" si="1"/>
        <v>0</v>
      </c>
      <c r="AE17" s="248">
        <f t="shared" si="1"/>
        <v>0</v>
      </c>
      <c r="AF17" s="231">
        <f t="shared" si="1"/>
        <v>0</v>
      </c>
      <c r="AG17" s="32">
        <f t="shared" si="1"/>
        <v>0</v>
      </c>
      <c r="AH17" s="29">
        <f t="shared" si="1"/>
        <v>0</v>
      </c>
      <c r="AI17" s="29">
        <f t="shared" ref="AI17" si="2">SUM(AI12:AI16)</f>
        <v>0</v>
      </c>
      <c r="AJ17" s="29">
        <f t="shared" ref="AJ17:BE17" si="3">SUM(AJ12:AJ16)</f>
        <v>0</v>
      </c>
      <c r="AK17" s="33">
        <f t="shared" si="3"/>
        <v>0</v>
      </c>
      <c r="AL17" s="248">
        <f t="shared" si="3"/>
        <v>0</v>
      </c>
      <c r="AM17" s="231">
        <f t="shared" si="3"/>
        <v>0</v>
      </c>
      <c r="AN17" s="32">
        <f t="shared" si="3"/>
        <v>0</v>
      </c>
      <c r="AO17" s="29">
        <f t="shared" si="3"/>
        <v>0</v>
      </c>
      <c r="AP17" s="29">
        <f t="shared" si="3"/>
        <v>0</v>
      </c>
      <c r="AQ17" s="29">
        <f t="shared" si="3"/>
        <v>0</v>
      </c>
      <c r="AR17" s="33">
        <f t="shared" si="3"/>
        <v>0</v>
      </c>
      <c r="AS17" s="248">
        <f t="shared" si="3"/>
        <v>0</v>
      </c>
      <c r="AT17" s="231">
        <f t="shared" si="3"/>
        <v>0</v>
      </c>
      <c r="AU17" s="32">
        <f t="shared" si="3"/>
        <v>0</v>
      </c>
      <c r="AV17" s="29">
        <f t="shared" si="3"/>
        <v>0</v>
      </c>
      <c r="AW17" s="29">
        <f t="shared" si="3"/>
        <v>0</v>
      </c>
      <c r="AX17" s="29">
        <f t="shared" si="3"/>
        <v>0</v>
      </c>
      <c r="AY17" s="33">
        <f t="shared" si="3"/>
        <v>0</v>
      </c>
      <c r="AZ17" s="248">
        <f t="shared" si="3"/>
        <v>0</v>
      </c>
      <c r="BA17" s="231">
        <f t="shared" si="3"/>
        <v>0</v>
      </c>
      <c r="BB17" s="32">
        <f t="shared" si="3"/>
        <v>0</v>
      </c>
      <c r="BC17" s="29">
        <f t="shared" si="3"/>
        <v>0</v>
      </c>
      <c r="BD17" s="29">
        <f t="shared" si="3"/>
        <v>0</v>
      </c>
      <c r="BE17" s="29">
        <f t="shared" si="3"/>
        <v>0</v>
      </c>
      <c r="BF17" s="33">
        <f t="shared" ref="BF17" si="4">SUM(BF12:BF16)</f>
        <v>0</v>
      </c>
      <c r="BG17" s="248">
        <f>SUM(BG12:BG16)</f>
        <v>0</v>
      </c>
      <c r="BH17" s="231">
        <f>SUM(BH12:BH16)</f>
        <v>0</v>
      </c>
      <c r="BI17" s="32">
        <f>SUM(BI12:BI16)</f>
        <v>0</v>
      </c>
      <c r="BJ17" s="29">
        <f>SUM(BJ12:BJ16)</f>
        <v>0</v>
      </c>
      <c r="BK17" s="29">
        <f>SUM(BK12:BK16)</f>
        <v>0</v>
      </c>
      <c r="BL17" s="29">
        <f t="shared" ref="BL17" si="5">SUM(BL12:BL16)</f>
        <v>0</v>
      </c>
      <c r="BM17" s="33">
        <f t="shared" ref="BM17:CQ17" si="6">SUM(BM12:BM16)</f>
        <v>0</v>
      </c>
      <c r="BN17" s="248">
        <f t="shared" si="6"/>
        <v>0</v>
      </c>
      <c r="BO17" s="231">
        <f t="shared" si="6"/>
        <v>0</v>
      </c>
      <c r="BP17" s="32">
        <f t="shared" si="6"/>
        <v>0</v>
      </c>
      <c r="BQ17" s="29">
        <f t="shared" si="6"/>
        <v>0</v>
      </c>
      <c r="BR17" s="29">
        <f t="shared" si="6"/>
        <v>0</v>
      </c>
      <c r="BS17" s="29">
        <f t="shared" si="6"/>
        <v>0</v>
      </c>
      <c r="BT17" s="33">
        <f t="shared" si="6"/>
        <v>0</v>
      </c>
      <c r="BU17" s="248">
        <f t="shared" si="6"/>
        <v>0</v>
      </c>
      <c r="BV17" s="231">
        <f t="shared" si="6"/>
        <v>0</v>
      </c>
      <c r="BW17" s="32">
        <f t="shared" si="6"/>
        <v>0</v>
      </c>
      <c r="BX17" s="29">
        <f t="shared" si="6"/>
        <v>0</v>
      </c>
      <c r="BY17" s="29">
        <f t="shared" si="6"/>
        <v>0</v>
      </c>
      <c r="BZ17" s="29">
        <f t="shared" si="6"/>
        <v>0</v>
      </c>
      <c r="CA17" s="33">
        <f t="shared" si="6"/>
        <v>0</v>
      </c>
      <c r="CB17" s="248">
        <f t="shared" si="6"/>
        <v>0</v>
      </c>
      <c r="CC17" s="231">
        <f t="shared" si="6"/>
        <v>0</v>
      </c>
      <c r="CD17" s="32">
        <f t="shared" si="6"/>
        <v>0</v>
      </c>
      <c r="CE17" s="29">
        <f t="shared" si="6"/>
        <v>0</v>
      </c>
      <c r="CF17" s="29">
        <f t="shared" si="6"/>
        <v>0</v>
      </c>
      <c r="CG17" s="29">
        <f t="shared" si="6"/>
        <v>0</v>
      </c>
      <c r="CH17" s="33">
        <f t="shared" si="6"/>
        <v>0</v>
      </c>
      <c r="CI17" s="248">
        <f t="shared" si="6"/>
        <v>0</v>
      </c>
      <c r="CJ17" s="231">
        <f t="shared" si="6"/>
        <v>0</v>
      </c>
      <c r="CK17" s="32">
        <f t="shared" si="6"/>
        <v>0</v>
      </c>
      <c r="CL17" s="29">
        <f t="shared" si="6"/>
        <v>0</v>
      </c>
      <c r="CM17" s="29">
        <f t="shared" si="6"/>
        <v>0</v>
      </c>
      <c r="CN17" s="29">
        <f t="shared" si="6"/>
        <v>0</v>
      </c>
      <c r="CO17" s="33">
        <f t="shared" si="6"/>
        <v>0</v>
      </c>
      <c r="CP17" s="248">
        <f t="shared" si="6"/>
        <v>0</v>
      </c>
      <c r="CQ17" s="231">
        <f t="shared" si="6"/>
        <v>0</v>
      </c>
      <c r="CR17" s="32">
        <f t="shared" ref="CR17" si="7">SUM(CR12:CR16)</f>
        <v>0</v>
      </c>
      <c r="CS17" s="29">
        <f t="shared" ref="CS17:DQ17" si="8">SUM(CS12:CS16)</f>
        <v>0</v>
      </c>
      <c r="CT17" s="29">
        <f t="shared" si="8"/>
        <v>0</v>
      </c>
      <c r="CU17" s="29">
        <f t="shared" si="8"/>
        <v>0</v>
      </c>
      <c r="CV17" s="33">
        <f t="shared" si="8"/>
        <v>0</v>
      </c>
      <c r="CW17" s="248">
        <f t="shared" si="8"/>
        <v>0</v>
      </c>
      <c r="CX17" s="231">
        <f t="shared" si="8"/>
        <v>0</v>
      </c>
      <c r="CY17" s="32">
        <f t="shared" si="8"/>
        <v>0</v>
      </c>
      <c r="CZ17" s="29">
        <f t="shared" si="8"/>
        <v>0</v>
      </c>
      <c r="DA17" s="29">
        <f t="shared" si="8"/>
        <v>0</v>
      </c>
      <c r="DB17" s="29">
        <f t="shared" si="8"/>
        <v>0</v>
      </c>
      <c r="DC17" s="33">
        <f t="shared" si="8"/>
        <v>0</v>
      </c>
      <c r="DD17" s="248">
        <f t="shared" si="8"/>
        <v>0</v>
      </c>
      <c r="DE17" s="231">
        <f t="shared" si="8"/>
        <v>0</v>
      </c>
      <c r="DF17" s="32">
        <f t="shared" si="8"/>
        <v>0</v>
      </c>
      <c r="DG17" s="29">
        <f t="shared" si="8"/>
        <v>0</v>
      </c>
      <c r="DH17" s="29">
        <f t="shared" si="8"/>
        <v>0</v>
      </c>
      <c r="DI17" s="29">
        <f t="shared" si="8"/>
        <v>0</v>
      </c>
      <c r="DJ17" s="33">
        <f t="shared" si="8"/>
        <v>0</v>
      </c>
      <c r="DK17" s="248">
        <f t="shared" si="8"/>
        <v>0</v>
      </c>
      <c r="DL17" s="231">
        <f t="shared" si="8"/>
        <v>0</v>
      </c>
      <c r="DM17" s="32">
        <f t="shared" si="8"/>
        <v>0</v>
      </c>
      <c r="DN17" s="29">
        <f t="shared" si="8"/>
        <v>0</v>
      </c>
      <c r="DO17" s="29">
        <f t="shared" si="8"/>
        <v>0</v>
      </c>
      <c r="DP17" s="29">
        <f t="shared" si="8"/>
        <v>0</v>
      </c>
      <c r="DQ17" s="33">
        <f t="shared" si="8"/>
        <v>0</v>
      </c>
    </row>
    <row r="18" spans="1:121" x14ac:dyDescent="0.2">
      <c r="A18" s="166">
        <v>8</v>
      </c>
      <c r="B18" s="167" t="s">
        <v>522</v>
      </c>
      <c r="C18" s="248">
        <f>IF(C10+C11-C17=0,0,C10+C11-C17)</f>
        <v>0</v>
      </c>
      <c r="D18" s="242"/>
      <c r="E18" s="177"/>
      <c r="F18" s="177"/>
      <c r="G18" s="177"/>
      <c r="H18" s="177"/>
      <c r="I18" s="178"/>
      <c r="J18" s="248">
        <f>IF(J10+J11-J17=0,0,J10+J11-J17)</f>
        <v>0</v>
      </c>
      <c r="K18" s="242"/>
      <c r="L18" s="177"/>
      <c r="M18" s="177"/>
      <c r="N18" s="177"/>
      <c r="O18" s="177"/>
      <c r="P18" s="178"/>
      <c r="Q18" s="248">
        <f>IF(Q10+Q11-Q17=0,0,Q10+Q11-Q17)</f>
        <v>0</v>
      </c>
      <c r="R18" s="242"/>
      <c r="S18" s="177"/>
      <c r="T18" s="177"/>
      <c r="U18" s="177"/>
      <c r="V18" s="177"/>
      <c r="W18" s="178"/>
      <c r="X18" s="248">
        <f>IF(X10+X11-X17=0,0,X10+X11-X17)</f>
        <v>0</v>
      </c>
      <c r="Y18" s="242"/>
      <c r="Z18" s="177"/>
      <c r="AA18" s="177"/>
      <c r="AB18" s="177"/>
      <c r="AC18" s="177"/>
      <c r="AD18" s="178"/>
      <c r="AE18" s="248">
        <f>IF(AE10+AE11-AE17=0,0,AE10+AE11-AE17)</f>
        <v>0</v>
      </c>
      <c r="AF18" s="242"/>
      <c r="AG18" s="177"/>
      <c r="AH18" s="177"/>
      <c r="AI18" s="177"/>
      <c r="AJ18" s="177"/>
      <c r="AK18" s="178"/>
      <c r="AL18" s="248">
        <f>IF(AL10+AL11-AL17=0,0,AL10+AL11-AL17)</f>
        <v>0</v>
      </c>
      <c r="AM18" s="242"/>
      <c r="AN18" s="177"/>
      <c r="AO18" s="177"/>
      <c r="AP18" s="177"/>
      <c r="AQ18" s="177"/>
      <c r="AR18" s="178"/>
      <c r="AS18" s="248">
        <f>IF(AS10+AS11-AS17=0,0,AS10+AS11-AS17)</f>
        <v>0</v>
      </c>
      <c r="AT18" s="242"/>
      <c r="AU18" s="177"/>
      <c r="AV18" s="177"/>
      <c r="AW18" s="177"/>
      <c r="AX18" s="177"/>
      <c r="AY18" s="178"/>
      <c r="AZ18" s="248">
        <f>IF(AZ10+AZ11-AZ17=0,0,AZ10+AZ11-AZ17)</f>
        <v>0</v>
      </c>
      <c r="BA18" s="242"/>
      <c r="BB18" s="177"/>
      <c r="BC18" s="177"/>
      <c r="BD18" s="177"/>
      <c r="BE18" s="177"/>
      <c r="BF18" s="178"/>
      <c r="BG18" s="248">
        <f>IF(BG10+BG11-BG17=0,0,BG10+BG11-BG17)</f>
        <v>0</v>
      </c>
      <c r="BH18" s="242"/>
      <c r="BI18" s="177"/>
      <c r="BJ18" s="177"/>
      <c r="BK18" s="177"/>
      <c r="BL18" s="177"/>
      <c r="BM18" s="178"/>
      <c r="BN18" s="248">
        <f>IF(BN10+BN11-BN17=0,0,BN10+BN11-BN17)</f>
        <v>0</v>
      </c>
      <c r="BO18" s="242"/>
      <c r="BP18" s="177"/>
      <c r="BQ18" s="177"/>
      <c r="BR18" s="177"/>
      <c r="BS18" s="177"/>
      <c r="BT18" s="178"/>
      <c r="BU18" s="248">
        <f>IF(BU10+BU11-BU17=0,0,BU10+BU11-BU17)</f>
        <v>0</v>
      </c>
      <c r="BV18" s="242"/>
      <c r="BW18" s="177"/>
      <c r="BX18" s="177"/>
      <c r="BY18" s="177"/>
      <c r="BZ18" s="177"/>
      <c r="CA18" s="178"/>
      <c r="CB18" s="248">
        <f>IF(CB10+CB11-CB17=0,0,CB10+CB11-CB17)</f>
        <v>0</v>
      </c>
      <c r="CC18" s="242"/>
      <c r="CD18" s="177"/>
      <c r="CE18" s="177"/>
      <c r="CF18" s="177"/>
      <c r="CG18" s="177"/>
      <c r="CH18" s="178"/>
      <c r="CI18" s="248">
        <f>IF(CI10+CI11-CI17=0,0,CI10+CI11-CI17)</f>
        <v>0</v>
      </c>
      <c r="CJ18" s="242"/>
      <c r="CK18" s="177"/>
      <c r="CL18" s="177"/>
      <c r="CM18" s="177"/>
      <c r="CN18" s="177"/>
      <c r="CO18" s="178"/>
      <c r="CP18" s="248">
        <f>IF(CP10+CP11-CP17=0,0,CP10+CP11-CP17)</f>
        <v>0</v>
      </c>
      <c r="CQ18" s="242"/>
      <c r="CR18" s="177"/>
      <c r="CS18" s="177"/>
      <c r="CT18" s="177"/>
      <c r="CU18" s="177"/>
      <c r="CV18" s="178"/>
      <c r="CW18" s="248">
        <f>IF(CW10+CW11-CW17=0,0,CW10+CW11-CW17)</f>
        <v>0</v>
      </c>
      <c r="CX18" s="242"/>
      <c r="CY18" s="177"/>
      <c r="CZ18" s="177"/>
      <c r="DA18" s="177"/>
      <c r="DB18" s="177"/>
      <c r="DC18" s="178"/>
      <c r="DD18" s="248">
        <f>IF(DD10+DD11-DD17=0,0,DD10+DD11-DD17)</f>
        <v>0</v>
      </c>
      <c r="DE18" s="242"/>
      <c r="DF18" s="177"/>
      <c r="DG18" s="177"/>
      <c r="DH18" s="177"/>
      <c r="DI18" s="177"/>
      <c r="DJ18" s="178"/>
      <c r="DK18" s="248">
        <f>IF(DK10+DK11-DK17=0,0,DK10+DK11-DK17)</f>
        <v>0</v>
      </c>
      <c r="DL18" s="242"/>
      <c r="DM18" s="177"/>
      <c r="DN18" s="177"/>
      <c r="DO18" s="177"/>
      <c r="DP18" s="177"/>
      <c r="DQ18" s="178"/>
    </row>
    <row r="19" spans="1:121" x14ac:dyDescent="0.2">
      <c r="A19" s="168" t="s">
        <v>80</v>
      </c>
      <c r="B19" s="227" t="s">
        <v>81</v>
      </c>
      <c r="C19" s="247"/>
      <c r="D19" s="242"/>
      <c r="E19" s="177"/>
      <c r="F19" s="177"/>
      <c r="G19" s="177"/>
      <c r="H19" s="177"/>
      <c r="I19" s="178"/>
      <c r="J19" s="247"/>
      <c r="K19" s="242"/>
      <c r="L19" s="177"/>
      <c r="M19" s="177"/>
      <c r="N19" s="177"/>
      <c r="O19" s="177"/>
      <c r="P19" s="178"/>
      <c r="Q19" s="247"/>
      <c r="R19" s="242"/>
      <c r="S19" s="177"/>
      <c r="T19" s="177"/>
      <c r="U19" s="177"/>
      <c r="V19" s="177"/>
      <c r="W19" s="178"/>
      <c r="X19" s="247"/>
      <c r="Y19" s="242"/>
      <c r="Z19" s="177"/>
      <c r="AA19" s="177"/>
      <c r="AB19" s="177"/>
      <c r="AC19" s="177"/>
      <c r="AD19" s="178"/>
      <c r="AE19" s="247"/>
      <c r="AF19" s="242"/>
      <c r="AG19" s="177"/>
      <c r="AH19" s="177"/>
      <c r="AI19" s="177"/>
      <c r="AJ19" s="177"/>
      <c r="AK19" s="178"/>
      <c r="AL19" s="247"/>
      <c r="AM19" s="242"/>
      <c r="AN19" s="177"/>
      <c r="AO19" s="177"/>
      <c r="AP19" s="177"/>
      <c r="AQ19" s="177"/>
      <c r="AR19" s="178"/>
      <c r="AS19" s="247"/>
      <c r="AT19" s="242"/>
      <c r="AU19" s="177"/>
      <c r="AV19" s="177"/>
      <c r="AW19" s="177"/>
      <c r="AX19" s="177"/>
      <c r="AY19" s="178"/>
      <c r="AZ19" s="247"/>
      <c r="BA19" s="242"/>
      <c r="BB19" s="177"/>
      <c r="BC19" s="177"/>
      <c r="BD19" s="177"/>
      <c r="BE19" s="177"/>
      <c r="BF19" s="178"/>
      <c r="BG19" s="247"/>
      <c r="BH19" s="242"/>
      <c r="BI19" s="177"/>
      <c r="BJ19" s="177"/>
      <c r="BK19" s="177"/>
      <c r="BL19" s="177"/>
      <c r="BM19" s="178"/>
      <c r="BN19" s="247"/>
      <c r="BO19" s="242"/>
      <c r="BP19" s="177"/>
      <c r="BQ19" s="177"/>
      <c r="BR19" s="177"/>
      <c r="BS19" s="177"/>
      <c r="BT19" s="178"/>
      <c r="BU19" s="247"/>
      <c r="BV19" s="242"/>
      <c r="BW19" s="177"/>
      <c r="BX19" s="177"/>
      <c r="BY19" s="177"/>
      <c r="BZ19" s="177"/>
      <c r="CA19" s="178"/>
      <c r="CB19" s="247"/>
      <c r="CC19" s="230"/>
      <c r="CD19" s="230"/>
      <c r="CE19" s="230"/>
      <c r="CF19" s="230"/>
      <c r="CG19" s="230"/>
      <c r="CH19" s="230"/>
      <c r="CI19" s="247"/>
      <c r="CJ19" s="242"/>
      <c r="CK19" s="177"/>
      <c r="CL19" s="177"/>
      <c r="CM19" s="177"/>
      <c r="CN19" s="177"/>
      <c r="CO19" s="178"/>
      <c r="CP19" s="247"/>
      <c r="CQ19" s="230"/>
      <c r="CR19" s="230"/>
      <c r="CS19" s="230"/>
      <c r="CT19" s="230"/>
      <c r="CU19" s="230"/>
      <c r="CV19" s="230"/>
      <c r="CW19" s="247"/>
      <c r="CX19" s="242"/>
      <c r="CY19" s="177"/>
      <c r="CZ19" s="177"/>
      <c r="DA19" s="177"/>
      <c r="DB19" s="177"/>
      <c r="DC19" s="178"/>
      <c r="DD19" s="247"/>
      <c r="DE19" s="242"/>
      <c r="DF19" s="177"/>
      <c r="DG19" s="177"/>
      <c r="DH19" s="177"/>
      <c r="DI19" s="177"/>
      <c r="DJ19" s="178"/>
      <c r="DK19" s="247"/>
      <c r="DL19" s="179"/>
      <c r="DM19" s="177"/>
      <c r="DN19" s="177"/>
      <c r="DO19" s="177"/>
      <c r="DP19" s="177"/>
      <c r="DQ19" s="178"/>
    </row>
    <row r="20" spans="1:121" x14ac:dyDescent="0.2">
      <c r="A20" s="166">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6">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6">
        <v>3</v>
      </c>
      <c r="B22" s="228" t="s">
        <v>82</v>
      </c>
      <c r="C22" s="248">
        <f t="shared" ref="C22" si="9">SUM(C20:C21)</f>
        <v>0</v>
      </c>
      <c r="D22" s="231">
        <f t="shared" ref="D22:AH22" si="10">SUM(D20:D21)</f>
        <v>0</v>
      </c>
      <c r="E22" s="32">
        <f t="shared" si="10"/>
        <v>0</v>
      </c>
      <c r="F22" s="29">
        <f t="shared" si="10"/>
        <v>0</v>
      </c>
      <c r="G22" s="29">
        <f t="shared" si="10"/>
        <v>0</v>
      </c>
      <c r="H22" s="29">
        <f t="shared" si="10"/>
        <v>0</v>
      </c>
      <c r="I22" s="33">
        <f t="shared" si="10"/>
        <v>0</v>
      </c>
      <c r="J22" s="248">
        <f t="shared" si="10"/>
        <v>0</v>
      </c>
      <c r="K22" s="231">
        <f t="shared" si="10"/>
        <v>0</v>
      </c>
      <c r="L22" s="32">
        <f t="shared" si="10"/>
        <v>0</v>
      </c>
      <c r="M22" s="29">
        <f t="shared" si="10"/>
        <v>0</v>
      </c>
      <c r="N22" s="29">
        <f t="shared" si="10"/>
        <v>0</v>
      </c>
      <c r="O22" s="29">
        <f t="shared" si="10"/>
        <v>0</v>
      </c>
      <c r="P22" s="33">
        <f t="shared" si="10"/>
        <v>0</v>
      </c>
      <c r="Q22" s="248">
        <f t="shared" si="10"/>
        <v>0</v>
      </c>
      <c r="R22" s="231">
        <f t="shared" si="10"/>
        <v>0</v>
      </c>
      <c r="S22" s="32">
        <f t="shared" si="10"/>
        <v>0</v>
      </c>
      <c r="T22" s="29">
        <f t="shared" si="10"/>
        <v>0</v>
      </c>
      <c r="U22" s="29">
        <f t="shared" si="10"/>
        <v>0</v>
      </c>
      <c r="V22" s="29">
        <f t="shared" si="10"/>
        <v>0</v>
      </c>
      <c r="W22" s="33">
        <f t="shared" si="10"/>
        <v>0</v>
      </c>
      <c r="X22" s="248">
        <f t="shared" si="10"/>
        <v>0</v>
      </c>
      <c r="Y22" s="231">
        <f t="shared" si="10"/>
        <v>0</v>
      </c>
      <c r="Z22" s="32">
        <f t="shared" si="10"/>
        <v>0</v>
      </c>
      <c r="AA22" s="29">
        <f t="shared" si="10"/>
        <v>0</v>
      </c>
      <c r="AB22" s="29">
        <f t="shared" si="10"/>
        <v>0</v>
      </c>
      <c r="AC22" s="29">
        <f t="shared" si="10"/>
        <v>0</v>
      </c>
      <c r="AD22" s="33">
        <f t="shared" si="10"/>
        <v>0</v>
      </c>
      <c r="AE22" s="248">
        <f t="shared" si="10"/>
        <v>0</v>
      </c>
      <c r="AF22" s="231">
        <f t="shared" si="10"/>
        <v>0</v>
      </c>
      <c r="AG22" s="32">
        <f t="shared" si="10"/>
        <v>0</v>
      </c>
      <c r="AH22" s="29">
        <f t="shared" si="10"/>
        <v>0</v>
      </c>
      <c r="AI22" s="29">
        <f t="shared" ref="AI22" si="11">SUM(AI20:AI21)</f>
        <v>0</v>
      </c>
      <c r="AJ22" s="29">
        <f t="shared" ref="AJ22:BN22" si="12">SUM(AJ20:AJ21)</f>
        <v>0</v>
      </c>
      <c r="AK22" s="33">
        <f t="shared" si="12"/>
        <v>0</v>
      </c>
      <c r="AL22" s="248">
        <f t="shared" si="12"/>
        <v>0</v>
      </c>
      <c r="AM22" s="231">
        <f t="shared" si="12"/>
        <v>0</v>
      </c>
      <c r="AN22" s="32">
        <f t="shared" si="12"/>
        <v>0</v>
      </c>
      <c r="AO22" s="29">
        <f t="shared" si="12"/>
        <v>0</v>
      </c>
      <c r="AP22" s="29">
        <f t="shared" si="12"/>
        <v>0</v>
      </c>
      <c r="AQ22" s="29">
        <f t="shared" si="12"/>
        <v>0</v>
      </c>
      <c r="AR22" s="33">
        <f t="shared" si="12"/>
        <v>0</v>
      </c>
      <c r="AS22" s="248">
        <f t="shared" si="12"/>
        <v>0</v>
      </c>
      <c r="AT22" s="231">
        <f t="shared" si="12"/>
        <v>0</v>
      </c>
      <c r="AU22" s="32">
        <f t="shared" si="12"/>
        <v>0</v>
      </c>
      <c r="AV22" s="29">
        <f t="shared" si="12"/>
        <v>0</v>
      </c>
      <c r="AW22" s="29">
        <f t="shared" si="12"/>
        <v>0</v>
      </c>
      <c r="AX22" s="29">
        <f t="shared" si="12"/>
        <v>0</v>
      </c>
      <c r="AY22" s="33">
        <f t="shared" si="12"/>
        <v>0</v>
      </c>
      <c r="AZ22" s="248">
        <f t="shared" si="12"/>
        <v>0</v>
      </c>
      <c r="BA22" s="231">
        <f t="shared" si="12"/>
        <v>0</v>
      </c>
      <c r="BB22" s="32">
        <f t="shared" si="12"/>
        <v>0</v>
      </c>
      <c r="BC22" s="29">
        <f t="shared" si="12"/>
        <v>0</v>
      </c>
      <c r="BD22" s="29">
        <f t="shared" si="12"/>
        <v>0</v>
      </c>
      <c r="BE22" s="29">
        <f t="shared" si="12"/>
        <v>0</v>
      </c>
      <c r="BF22" s="33">
        <f t="shared" si="12"/>
        <v>0</v>
      </c>
      <c r="BG22" s="248">
        <f t="shared" si="12"/>
        <v>0</v>
      </c>
      <c r="BH22" s="231">
        <f t="shared" si="12"/>
        <v>0</v>
      </c>
      <c r="BI22" s="32">
        <f t="shared" si="12"/>
        <v>0</v>
      </c>
      <c r="BJ22" s="29">
        <f t="shared" si="12"/>
        <v>0</v>
      </c>
      <c r="BK22" s="29">
        <f t="shared" si="12"/>
        <v>0</v>
      </c>
      <c r="BL22" s="29">
        <f t="shared" si="12"/>
        <v>0</v>
      </c>
      <c r="BM22" s="33">
        <f t="shared" si="12"/>
        <v>0</v>
      </c>
      <c r="BN22" s="248">
        <f t="shared" si="12"/>
        <v>0</v>
      </c>
      <c r="BO22" s="231">
        <f t="shared" ref="BO22" si="13">SUM(BO20:BO21)</f>
        <v>0</v>
      </c>
      <c r="BP22" s="32">
        <f t="shared" ref="BP22:CT22" si="14">SUM(BP20:BP21)</f>
        <v>0</v>
      </c>
      <c r="BQ22" s="29">
        <f t="shared" si="14"/>
        <v>0</v>
      </c>
      <c r="BR22" s="29">
        <f t="shared" si="14"/>
        <v>0</v>
      </c>
      <c r="BS22" s="29">
        <f t="shared" si="14"/>
        <v>0</v>
      </c>
      <c r="BT22" s="33">
        <f t="shared" si="14"/>
        <v>0</v>
      </c>
      <c r="BU22" s="248">
        <f t="shared" si="14"/>
        <v>0</v>
      </c>
      <c r="BV22" s="231">
        <f t="shared" si="14"/>
        <v>0</v>
      </c>
      <c r="BW22" s="32">
        <f t="shared" si="14"/>
        <v>0</v>
      </c>
      <c r="BX22" s="29">
        <f t="shared" si="14"/>
        <v>0</v>
      </c>
      <c r="BY22" s="29">
        <f t="shared" si="14"/>
        <v>0</v>
      </c>
      <c r="BZ22" s="29">
        <f t="shared" si="14"/>
        <v>0</v>
      </c>
      <c r="CA22" s="33">
        <f t="shared" si="14"/>
        <v>0</v>
      </c>
      <c r="CB22" s="248">
        <f t="shared" si="14"/>
        <v>0</v>
      </c>
      <c r="CC22" s="231">
        <f t="shared" si="14"/>
        <v>0</v>
      </c>
      <c r="CD22" s="32">
        <f t="shared" si="14"/>
        <v>0</v>
      </c>
      <c r="CE22" s="29">
        <f t="shared" si="14"/>
        <v>0</v>
      </c>
      <c r="CF22" s="29">
        <f t="shared" si="14"/>
        <v>0</v>
      </c>
      <c r="CG22" s="29">
        <f t="shared" si="14"/>
        <v>0</v>
      </c>
      <c r="CH22" s="33">
        <f t="shared" si="14"/>
        <v>0</v>
      </c>
      <c r="CI22" s="248">
        <f t="shared" si="14"/>
        <v>0</v>
      </c>
      <c r="CJ22" s="231">
        <f t="shared" si="14"/>
        <v>0</v>
      </c>
      <c r="CK22" s="32">
        <f t="shared" si="14"/>
        <v>0</v>
      </c>
      <c r="CL22" s="29">
        <f t="shared" si="14"/>
        <v>0</v>
      </c>
      <c r="CM22" s="29">
        <f t="shared" si="14"/>
        <v>0</v>
      </c>
      <c r="CN22" s="29">
        <f t="shared" si="14"/>
        <v>0</v>
      </c>
      <c r="CO22" s="33">
        <f t="shared" si="14"/>
        <v>0</v>
      </c>
      <c r="CP22" s="248">
        <f t="shared" si="14"/>
        <v>0</v>
      </c>
      <c r="CQ22" s="231">
        <f t="shared" si="14"/>
        <v>0</v>
      </c>
      <c r="CR22" s="32">
        <f t="shared" si="14"/>
        <v>0</v>
      </c>
      <c r="CS22" s="29">
        <f t="shared" si="14"/>
        <v>0</v>
      </c>
      <c r="CT22" s="29">
        <f t="shared" si="14"/>
        <v>0</v>
      </c>
      <c r="CU22" s="29">
        <f t="shared" ref="CU22" si="15">SUM(CU20:CU21)</f>
        <v>0</v>
      </c>
      <c r="CV22" s="33">
        <f t="shared" ref="CV22:DQ22" si="16">SUM(CV20:CV21)</f>
        <v>0</v>
      </c>
      <c r="CW22" s="248">
        <f t="shared" si="16"/>
        <v>0</v>
      </c>
      <c r="CX22" s="231">
        <f t="shared" si="16"/>
        <v>0</v>
      </c>
      <c r="CY22" s="32">
        <f t="shared" si="16"/>
        <v>0</v>
      </c>
      <c r="CZ22" s="29">
        <f t="shared" si="16"/>
        <v>0</v>
      </c>
      <c r="DA22" s="29">
        <f t="shared" si="16"/>
        <v>0</v>
      </c>
      <c r="DB22" s="29">
        <f t="shared" si="16"/>
        <v>0</v>
      </c>
      <c r="DC22" s="33">
        <f t="shared" si="16"/>
        <v>0</v>
      </c>
      <c r="DD22" s="248">
        <f t="shared" si="16"/>
        <v>0</v>
      </c>
      <c r="DE22" s="231">
        <f t="shared" si="16"/>
        <v>0</v>
      </c>
      <c r="DF22" s="32">
        <f t="shared" si="16"/>
        <v>0</v>
      </c>
      <c r="DG22" s="29">
        <f t="shared" si="16"/>
        <v>0</v>
      </c>
      <c r="DH22" s="29">
        <f t="shared" si="16"/>
        <v>0</v>
      </c>
      <c r="DI22" s="29">
        <f t="shared" si="16"/>
        <v>0</v>
      </c>
      <c r="DJ22" s="33">
        <f t="shared" si="16"/>
        <v>0</v>
      </c>
      <c r="DK22" s="248">
        <f t="shared" si="16"/>
        <v>0</v>
      </c>
      <c r="DL22" s="31">
        <f t="shared" si="16"/>
        <v>0</v>
      </c>
      <c r="DM22" s="32">
        <f t="shared" si="16"/>
        <v>0</v>
      </c>
      <c r="DN22" s="29">
        <f t="shared" si="16"/>
        <v>0</v>
      </c>
      <c r="DO22" s="29">
        <f t="shared" si="16"/>
        <v>0</v>
      </c>
      <c r="DP22" s="29">
        <f t="shared" si="16"/>
        <v>0</v>
      </c>
      <c r="DQ22" s="180">
        <f t="shared" si="16"/>
        <v>0</v>
      </c>
    </row>
    <row r="23" spans="1:121" x14ac:dyDescent="0.2">
      <c r="A23" s="168" t="s">
        <v>83</v>
      </c>
      <c r="B23" s="227" t="s">
        <v>444</v>
      </c>
      <c r="C23" s="247"/>
      <c r="D23" s="242"/>
      <c r="E23" s="177"/>
      <c r="F23" s="177"/>
      <c r="G23" s="177"/>
      <c r="H23" s="177"/>
      <c r="I23" s="178"/>
      <c r="J23" s="247"/>
      <c r="K23" s="242"/>
      <c r="L23" s="177"/>
      <c r="M23" s="177"/>
      <c r="N23" s="177"/>
      <c r="O23" s="177"/>
      <c r="P23" s="178"/>
      <c r="Q23" s="247"/>
      <c r="R23" s="242"/>
      <c r="S23" s="177"/>
      <c r="T23" s="177"/>
      <c r="U23" s="177"/>
      <c r="V23" s="177"/>
      <c r="W23" s="178"/>
      <c r="X23" s="247"/>
      <c r="Y23" s="242"/>
      <c r="Z23" s="177"/>
      <c r="AA23" s="177"/>
      <c r="AB23" s="177"/>
      <c r="AC23" s="177"/>
      <c r="AD23" s="178"/>
      <c r="AE23" s="247"/>
      <c r="AF23" s="242"/>
      <c r="AG23" s="177"/>
      <c r="AH23" s="177"/>
      <c r="AI23" s="177"/>
      <c r="AJ23" s="177"/>
      <c r="AK23" s="178"/>
      <c r="AL23" s="247"/>
      <c r="AM23" s="242"/>
      <c r="AN23" s="177"/>
      <c r="AO23" s="177"/>
      <c r="AP23" s="177"/>
      <c r="AQ23" s="177"/>
      <c r="AR23" s="178"/>
      <c r="AS23" s="247"/>
      <c r="AT23" s="242"/>
      <c r="AU23" s="177"/>
      <c r="AV23" s="177"/>
      <c r="AW23" s="177"/>
      <c r="AX23" s="177"/>
      <c r="AY23" s="178"/>
      <c r="AZ23" s="247"/>
      <c r="BA23" s="242"/>
      <c r="BB23" s="177"/>
      <c r="BC23" s="177"/>
      <c r="BD23" s="177"/>
      <c r="BE23" s="177"/>
      <c r="BF23" s="178"/>
      <c r="BG23" s="247"/>
      <c r="BH23" s="242"/>
      <c r="BI23" s="177"/>
      <c r="BJ23" s="177"/>
      <c r="BK23" s="177"/>
      <c r="BL23" s="177"/>
      <c r="BM23" s="178"/>
      <c r="BN23" s="247"/>
      <c r="BO23" s="242"/>
      <c r="BP23" s="177"/>
      <c r="BQ23" s="177"/>
      <c r="BR23" s="177"/>
      <c r="BS23" s="177"/>
      <c r="BT23" s="178"/>
      <c r="BU23" s="247"/>
      <c r="BV23" s="242"/>
      <c r="BW23" s="177"/>
      <c r="BX23" s="177"/>
      <c r="BY23" s="177"/>
      <c r="BZ23" s="177"/>
      <c r="CA23" s="178"/>
      <c r="CB23" s="247"/>
      <c r="CC23" s="242"/>
      <c r="CD23" s="177"/>
      <c r="CE23" s="177"/>
      <c r="CF23" s="177"/>
      <c r="CG23" s="177"/>
      <c r="CH23" s="178"/>
      <c r="CI23" s="247"/>
      <c r="CJ23" s="242"/>
      <c r="CK23" s="177"/>
      <c r="CL23" s="177"/>
      <c r="CM23" s="177"/>
      <c r="CN23" s="177"/>
      <c r="CO23" s="178"/>
      <c r="CP23" s="247"/>
      <c r="CQ23" s="242"/>
      <c r="CR23" s="177"/>
      <c r="CS23" s="177"/>
      <c r="CT23" s="177"/>
      <c r="CU23" s="177"/>
      <c r="CV23" s="178"/>
      <c r="CW23" s="247"/>
      <c r="CX23" s="242"/>
      <c r="CY23" s="177"/>
      <c r="CZ23" s="177"/>
      <c r="DA23" s="177"/>
      <c r="DB23" s="177"/>
      <c r="DC23" s="178"/>
      <c r="DD23" s="247"/>
      <c r="DE23" s="242"/>
      <c r="DF23" s="177"/>
      <c r="DG23" s="177"/>
      <c r="DH23" s="177"/>
      <c r="DI23" s="177"/>
      <c r="DJ23" s="178"/>
      <c r="DK23" s="247"/>
      <c r="DL23" s="179"/>
      <c r="DM23" s="177"/>
      <c r="DN23" s="177"/>
      <c r="DO23" s="177"/>
      <c r="DP23" s="177"/>
      <c r="DQ23" s="178"/>
    </row>
    <row r="24" spans="1:121" x14ac:dyDescent="0.2">
      <c r="A24" s="166">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6">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6">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6">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71">
        <v>5</v>
      </c>
      <c r="B28" s="229" t="s">
        <v>86</v>
      </c>
      <c r="C28" s="249">
        <f t="shared" ref="C28" si="17">SUM(C24:C27)</f>
        <v>0</v>
      </c>
      <c r="D28" s="243">
        <f t="shared" ref="D28:AH28" si="18">SUM(D24:D27)</f>
        <v>0</v>
      </c>
      <c r="E28" s="36">
        <f t="shared" si="18"/>
        <v>0</v>
      </c>
      <c r="F28" s="36">
        <f t="shared" si="18"/>
        <v>0</v>
      </c>
      <c r="G28" s="36">
        <f t="shared" si="18"/>
        <v>0</v>
      </c>
      <c r="H28" s="36">
        <f t="shared" si="18"/>
        <v>0</v>
      </c>
      <c r="I28" s="37">
        <f t="shared" si="18"/>
        <v>0</v>
      </c>
      <c r="J28" s="249">
        <f t="shared" si="18"/>
        <v>0</v>
      </c>
      <c r="K28" s="243">
        <f t="shared" si="18"/>
        <v>0</v>
      </c>
      <c r="L28" s="36">
        <f t="shared" si="18"/>
        <v>0</v>
      </c>
      <c r="M28" s="36">
        <f t="shared" si="18"/>
        <v>0</v>
      </c>
      <c r="N28" s="36">
        <f t="shared" si="18"/>
        <v>0</v>
      </c>
      <c r="O28" s="36">
        <f t="shared" si="18"/>
        <v>0</v>
      </c>
      <c r="P28" s="37">
        <f t="shared" si="18"/>
        <v>0</v>
      </c>
      <c r="Q28" s="249">
        <f t="shared" si="18"/>
        <v>0</v>
      </c>
      <c r="R28" s="243">
        <f t="shared" si="18"/>
        <v>0</v>
      </c>
      <c r="S28" s="36">
        <f t="shared" si="18"/>
        <v>0</v>
      </c>
      <c r="T28" s="36">
        <f t="shared" si="18"/>
        <v>0</v>
      </c>
      <c r="U28" s="36">
        <f t="shared" si="18"/>
        <v>0</v>
      </c>
      <c r="V28" s="36">
        <f t="shared" si="18"/>
        <v>0</v>
      </c>
      <c r="W28" s="37">
        <f t="shared" si="18"/>
        <v>0</v>
      </c>
      <c r="X28" s="249">
        <f t="shared" si="18"/>
        <v>0</v>
      </c>
      <c r="Y28" s="243">
        <f t="shared" si="18"/>
        <v>0</v>
      </c>
      <c r="Z28" s="36">
        <f t="shared" si="18"/>
        <v>0</v>
      </c>
      <c r="AA28" s="36">
        <f t="shared" si="18"/>
        <v>0</v>
      </c>
      <c r="AB28" s="36">
        <f t="shared" si="18"/>
        <v>0</v>
      </c>
      <c r="AC28" s="36">
        <f t="shared" si="18"/>
        <v>0</v>
      </c>
      <c r="AD28" s="37">
        <f t="shared" si="18"/>
        <v>0</v>
      </c>
      <c r="AE28" s="249">
        <f t="shared" si="18"/>
        <v>0</v>
      </c>
      <c r="AF28" s="243">
        <f t="shared" si="18"/>
        <v>0</v>
      </c>
      <c r="AG28" s="36">
        <f t="shared" si="18"/>
        <v>0</v>
      </c>
      <c r="AH28" s="36">
        <f t="shared" si="18"/>
        <v>0</v>
      </c>
      <c r="AI28" s="36">
        <f t="shared" ref="AI28" si="19">SUM(AI24:AI27)</f>
        <v>0</v>
      </c>
      <c r="AJ28" s="36">
        <f t="shared" ref="AJ28:BN28" si="20">SUM(AJ24:AJ27)</f>
        <v>0</v>
      </c>
      <c r="AK28" s="37">
        <f t="shared" si="20"/>
        <v>0</v>
      </c>
      <c r="AL28" s="249">
        <f t="shared" si="20"/>
        <v>0</v>
      </c>
      <c r="AM28" s="243">
        <f t="shared" si="20"/>
        <v>0</v>
      </c>
      <c r="AN28" s="36">
        <f t="shared" si="20"/>
        <v>0</v>
      </c>
      <c r="AO28" s="36">
        <f t="shared" si="20"/>
        <v>0</v>
      </c>
      <c r="AP28" s="36">
        <f t="shared" si="20"/>
        <v>0</v>
      </c>
      <c r="AQ28" s="36">
        <f t="shared" si="20"/>
        <v>0</v>
      </c>
      <c r="AR28" s="37">
        <f t="shared" si="20"/>
        <v>0</v>
      </c>
      <c r="AS28" s="249">
        <f t="shared" si="20"/>
        <v>0</v>
      </c>
      <c r="AT28" s="243">
        <f t="shared" si="20"/>
        <v>0</v>
      </c>
      <c r="AU28" s="36">
        <f t="shared" si="20"/>
        <v>0</v>
      </c>
      <c r="AV28" s="36">
        <f t="shared" si="20"/>
        <v>0</v>
      </c>
      <c r="AW28" s="36">
        <f t="shared" si="20"/>
        <v>0</v>
      </c>
      <c r="AX28" s="36">
        <f t="shared" si="20"/>
        <v>0</v>
      </c>
      <c r="AY28" s="37">
        <f t="shared" si="20"/>
        <v>0</v>
      </c>
      <c r="AZ28" s="249">
        <f t="shared" si="20"/>
        <v>0</v>
      </c>
      <c r="BA28" s="243">
        <f t="shared" si="20"/>
        <v>0</v>
      </c>
      <c r="BB28" s="36">
        <f t="shared" si="20"/>
        <v>0</v>
      </c>
      <c r="BC28" s="36">
        <f t="shared" si="20"/>
        <v>0</v>
      </c>
      <c r="BD28" s="36">
        <f t="shared" si="20"/>
        <v>0</v>
      </c>
      <c r="BE28" s="36">
        <f t="shared" si="20"/>
        <v>0</v>
      </c>
      <c r="BF28" s="37">
        <f t="shared" si="20"/>
        <v>0</v>
      </c>
      <c r="BG28" s="249">
        <f t="shared" si="20"/>
        <v>0</v>
      </c>
      <c r="BH28" s="243">
        <f t="shared" si="20"/>
        <v>0</v>
      </c>
      <c r="BI28" s="36">
        <f t="shared" si="20"/>
        <v>0</v>
      </c>
      <c r="BJ28" s="36">
        <f t="shared" si="20"/>
        <v>0</v>
      </c>
      <c r="BK28" s="36">
        <f t="shared" si="20"/>
        <v>0</v>
      </c>
      <c r="BL28" s="36">
        <f t="shared" si="20"/>
        <v>0</v>
      </c>
      <c r="BM28" s="37">
        <f t="shared" si="20"/>
        <v>0</v>
      </c>
      <c r="BN28" s="249">
        <f t="shared" si="20"/>
        <v>0</v>
      </c>
      <c r="BO28" s="243">
        <f t="shared" ref="BO28" si="21">SUM(BO24:BO27)</f>
        <v>0</v>
      </c>
      <c r="BP28" s="36">
        <f t="shared" ref="BP28:BY28" si="22">SUM(BP24:BP27)</f>
        <v>0</v>
      </c>
      <c r="BQ28" s="36">
        <f t="shared" si="22"/>
        <v>0</v>
      </c>
      <c r="BR28" s="36">
        <f t="shared" si="22"/>
        <v>0</v>
      </c>
      <c r="BS28" s="36">
        <f t="shared" si="22"/>
        <v>0</v>
      </c>
      <c r="BT28" s="37">
        <f t="shared" si="22"/>
        <v>0</v>
      </c>
      <c r="BU28" s="249">
        <f t="shared" si="22"/>
        <v>0</v>
      </c>
      <c r="BV28" s="243">
        <f t="shared" si="22"/>
        <v>0</v>
      </c>
      <c r="BW28" s="36">
        <f t="shared" si="22"/>
        <v>0</v>
      </c>
      <c r="BX28" s="36">
        <f t="shared" si="22"/>
        <v>0</v>
      </c>
      <c r="BY28" s="36">
        <f t="shared" si="22"/>
        <v>0</v>
      </c>
      <c r="BZ28" s="36">
        <f t="shared" ref="BZ28" si="23">SUM(BZ24:BZ27)</f>
        <v>0</v>
      </c>
      <c r="CA28" s="37">
        <f t="shared" ref="CA28" si="24">SUM(CA24:CA27)</f>
        <v>0</v>
      </c>
      <c r="CB28" s="249">
        <f t="shared" ref="CB28:DQ28" si="25">SUM(CB24:CB27)</f>
        <v>0</v>
      </c>
      <c r="CC28" s="243">
        <f t="shared" si="25"/>
        <v>0</v>
      </c>
      <c r="CD28" s="36">
        <f t="shared" si="25"/>
        <v>0</v>
      </c>
      <c r="CE28" s="36">
        <f t="shared" si="25"/>
        <v>0</v>
      </c>
      <c r="CF28" s="36">
        <f t="shared" si="25"/>
        <v>0</v>
      </c>
      <c r="CG28" s="36">
        <f t="shared" si="25"/>
        <v>0</v>
      </c>
      <c r="CH28" s="37">
        <f t="shared" si="25"/>
        <v>0</v>
      </c>
      <c r="CI28" s="249">
        <f t="shared" si="25"/>
        <v>0</v>
      </c>
      <c r="CJ28" s="243">
        <f t="shared" si="25"/>
        <v>0</v>
      </c>
      <c r="CK28" s="36">
        <f t="shared" si="25"/>
        <v>0</v>
      </c>
      <c r="CL28" s="36">
        <f t="shared" si="25"/>
        <v>0</v>
      </c>
      <c r="CM28" s="36">
        <f t="shared" si="25"/>
        <v>0</v>
      </c>
      <c r="CN28" s="36">
        <f t="shared" si="25"/>
        <v>0</v>
      </c>
      <c r="CO28" s="37">
        <f t="shared" si="25"/>
        <v>0</v>
      </c>
      <c r="CP28" s="249">
        <f t="shared" si="25"/>
        <v>0</v>
      </c>
      <c r="CQ28" s="243">
        <f t="shared" si="25"/>
        <v>0</v>
      </c>
      <c r="CR28" s="36">
        <f t="shared" si="25"/>
        <v>0</v>
      </c>
      <c r="CS28" s="36">
        <f t="shared" si="25"/>
        <v>0</v>
      </c>
      <c r="CT28" s="36">
        <f t="shared" si="25"/>
        <v>0</v>
      </c>
      <c r="CU28" s="36">
        <f t="shared" si="25"/>
        <v>0</v>
      </c>
      <c r="CV28" s="37">
        <f t="shared" si="25"/>
        <v>0</v>
      </c>
      <c r="CW28" s="249">
        <f t="shared" si="25"/>
        <v>0</v>
      </c>
      <c r="CX28" s="243">
        <f t="shared" si="25"/>
        <v>0</v>
      </c>
      <c r="CY28" s="36">
        <f t="shared" si="25"/>
        <v>0</v>
      </c>
      <c r="CZ28" s="36">
        <f t="shared" si="25"/>
        <v>0</v>
      </c>
      <c r="DA28" s="36">
        <f t="shared" si="25"/>
        <v>0</v>
      </c>
      <c r="DB28" s="36">
        <f t="shared" si="25"/>
        <v>0</v>
      </c>
      <c r="DC28" s="37">
        <f t="shared" si="25"/>
        <v>0</v>
      </c>
      <c r="DD28" s="249">
        <f t="shared" si="25"/>
        <v>0</v>
      </c>
      <c r="DE28" s="243">
        <f t="shared" si="25"/>
        <v>0</v>
      </c>
      <c r="DF28" s="36">
        <f t="shared" si="25"/>
        <v>0</v>
      </c>
      <c r="DG28" s="36">
        <f t="shared" si="25"/>
        <v>0</v>
      </c>
      <c r="DH28" s="36">
        <f t="shared" si="25"/>
        <v>0</v>
      </c>
      <c r="DI28" s="36">
        <f t="shared" si="25"/>
        <v>0</v>
      </c>
      <c r="DJ28" s="37">
        <f t="shared" si="25"/>
        <v>0</v>
      </c>
      <c r="DK28" s="249">
        <f t="shared" si="25"/>
        <v>0</v>
      </c>
      <c r="DL28" s="35">
        <f t="shared" si="25"/>
        <v>0</v>
      </c>
      <c r="DM28" s="36">
        <f t="shared" si="25"/>
        <v>0</v>
      </c>
      <c r="DN28" s="36">
        <f t="shared" si="25"/>
        <v>0</v>
      </c>
      <c r="DO28" s="36">
        <f t="shared" si="25"/>
        <v>0</v>
      </c>
      <c r="DP28" s="36">
        <f t="shared" si="25"/>
        <v>0</v>
      </c>
      <c r="DQ28" s="38">
        <f t="shared" si="25"/>
        <v>0</v>
      </c>
    </row>
    <row r="31" spans="1:121" hidden="1" x14ac:dyDescent="0.2">
      <c r="A31" s="267"/>
      <c r="B31" s="453" t="s">
        <v>179</v>
      </c>
      <c r="C31" s="450" t="s">
        <v>87</v>
      </c>
      <c r="D31" s="451"/>
      <c r="E31" s="451"/>
      <c r="F31" s="451"/>
      <c r="G31" s="451"/>
      <c r="H31" s="451"/>
      <c r="I31" s="452"/>
      <c r="J31" s="450" t="s">
        <v>88</v>
      </c>
      <c r="K31" s="451"/>
      <c r="L31" s="451"/>
      <c r="M31" s="451"/>
      <c r="N31" s="451"/>
      <c r="O31" s="451"/>
      <c r="P31" s="452"/>
      <c r="Q31" s="450" t="s">
        <v>89</v>
      </c>
      <c r="R31" s="451"/>
      <c r="S31" s="451"/>
      <c r="T31" s="451"/>
      <c r="U31" s="451"/>
      <c r="V31" s="451"/>
      <c r="W31" s="452"/>
      <c r="X31" s="450" t="s">
        <v>90</v>
      </c>
      <c r="Y31" s="451"/>
      <c r="Z31" s="451"/>
      <c r="AA31" s="451"/>
      <c r="AB31" s="451"/>
      <c r="AC31" s="451"/>
      <c r="AD31" s="452"/>
      <c r="AE31" s="450" t="s">
        <v>91</v>
      </c>
      <c r="AF31" s="451"/>
      <c r="AG31" s="451"/>
      <c r="AH31" s="451"/>
      <c r="AI31" s="451"/>
      <c r="AJ31" s="451"/>
      <c r="AK31" s="452"/>
      <c r="AL31" s="450" t="s">
        <v>92</v>
      </c>
      <c r="AM31" s="451"/>
      <c r="AN31" s="451"/>
      <c r="AO31" s="451"/>
      <c r="AP31" s="451"/>
      <c r="AQ31" s="451"/>
      <c r="AR31" s="452"/>
      <c r="AS31" s="450" t="s">
        <v>93</v>
      </c>
      <c r="AT31" s="451"/>
      <c r="AU31" s="451"/>
      <c r="AV31" s="451"/>
      <c r="AW31" s="451"/>
      <c r="AX31" s="451"/>
      <c r="AY31" s="452"/>
      <c r="AZ31" s="450" t="s">
        <v>94</v>
      </c>
      <c r="BA31" s="451"/>
      <c r="BB31" s="451"/>
      <c r="BC31" s="451"/>
      <c r="BD31" s="451"/>
      <c r="BE31" s="451"/>
      <c r="BF31" s="452"/>
      <c r="BG31" s="450" t="s">
        <v>95</v>
      </c>
      <c r="BH31" s="451"/>
      <c r="BI31" s="451"/>
      <c r="BJ31" s="451"/>
      <c r="BK31" s="451"/>
      <c r="BL31" s="451"/>
      <c r="BM31" s="452"/>
      <c r="BN31" s="277"/>
      <c r="BO31" s="277"/>
      <c r="BP31" s="277"/>
      <c r="BQ31" s="277"/>
      <c r="BR31" s="277"/>
      <c r="BS31" s="173"/>
    </row>
    <row r="32" spans="1:121" ht="25.5" hidden="1" customHeight="1" x14ac:dyDescent="0.2">
      <c r="A32" s="268"/>
      <c r="B32" s="454"/>
      <c r="C32" s="188" t="s">
        <v>182</v>
      </c>
      <c r="D32" s="47" t="s">
        <v>493</v>
      </c>
      <c r="E32" s="47" t="s">
        <v>494</v>
      </c>
      <c r="F32" s="47" t="s">
        <v>392</v>
      </c>
      <c r="G32" s="47" t="s">
        <v>393</v>
      </c>
      <c r="H32" s="47" t="s">
        <v>394</v>
      </c>
      <c r="I32" s="160" t="s">
        <v>41</v>
      </c>
      <c r="J32" s="188" t="s">
        <v>182</v>
      </c>
      <c r="K32" s="47" t="s">
        <v>493</v>
      </c>
      <c r="L32" s="47" t="s">
        <v>494</v>
      </c>
      <c r="M32" s="47" t="s">
        <v>392</v>
      </c>
      <c r="N32" s="47" t="s">
        <v>393</v>
      </c>
      <c r="O32" s="47" t="s">
        <v>394</v>
      </c>
      <c r="P32" s="160" t="s">
        <v>41</v>
      </c>
      <c r="Q32" s="188" t="s">
        <v>182</v>
      </c>
      <c r="R32" s="47" t="s">
        <v>493</v>
      </c>
      <c r="S32" s="47" t="s">
        <v>494</v>
      </c>
      <c r="T32" s="47" t="s">
        <v>392</v>
      </c>
      <c r="U32" s="47" t="s">
        <v>393</v>
      </c>
      <c r="V32" s="47" t="s">
        <v>394</v>
      </c>
      <c r="W32" s="160" t="s">
        <v>41</v>
      </c>
      <c r="X32" s="188" t="s">
        <v>182</v>
      </c>
      <c r="Y32" s="47" t="s">
        <v>493</v>
      </c>
      <c r="Z32" s="47" t="s">
        <v>494</v>
      </c>
      <c r="AA32" s="47" t="s">
        <v>392</v>
      </c>
      <c r="AB32" s="47" t="s">
        <v>393</v>
      </c>
      <c r="AC32" s="47" t="s">
        <v>394</v>
      </c>
      <c r="AD32" s="160" t="s">
        <v>41</v>
      </c>
      <c r="AE32" s="188" t="s">
        <v>182</v>
      </c>
      <c r="AF32" s="47" t="s">
        <v>493</v>
      </c>
      <c r="AG32" s="47" t="s">
        <v>494</v>
      </c>
      <c r="AH32" s="47" t="s">
        <v>392</v>
      </c>
      <c r="AI32" s="47" t="s">
        <v>393</v>
      </c>
      <c r="AJ32" s="47" t="s">
        <v>394</v>
      </c>
      <c r="AK32" s="160" t="s">
        <v>41</v>
      </c>
      <c r="AL32" s="188" t="s">
        <v>182</v>
      </c>
      <c r="AM32" s="47" t="s">
        <v>493</v>
      </c>
      <c r="AN32" s="47" t="s">
        <v>494</v>
      </c>
      <c r="AO32" s="47" t="s">
        <v>392</v>
      </c>
      <c r="AP32" s="47" t="s">
        <v>393</v>
      </c>
      <c r="AQ32" s="47" t="s">
        <v>394</v>
      </c>
      <c r="AR32" s="160" t="s">
        <v>41</v>
      </c>
      <c r="AS32" s="188" t="s">
        <v>182</v>
      </c>
      <c r="AT32" s="47" t="s">
        <v>493</v>
      </c>
      <c r="AU32" s="47" t="s">
        <v>494</v>
      </c>
      <c r="AV32" s="47" t="s">
        <v>392</v>
      </c>
      <c r="AW32" s="47" t="s">
        <v>393</v>
      </c>
      <c r="AX32" s="47" t="s">
        <v>394</v>
      </c>
      <c r="AY32" s="160" t="s">
        <v>41</v>
      </c>
      <c r="AZ32" s="188" t="s">
        <v>182</v>
      </c>
      <c r="BA32" s="47" t="s">
        <v>493</v>
      </c>
      <c r="BB32" s="47" t="s">
        <v>494</v>
      </c>
      <c r="BC32" s="47" t="s">
        <v>392</v>
      </c>
      <c r="BD32" s="47" t="s">
        <v>393</v>
      </c>
      <c r="BE32" s="47" t="s">
        <v>394</v>
      </c>
      <c r="BF32" s="160" t="s">
        <v>41</v>
      </c>
      <c r="BG32" s="188" t="s">
        <v>182</v>
      </c>
      <c r="BH32" s="47" t="s">
        <v>493</v>
      </c>
      <c r="BI32" s="47" t="s">
        <v>494</v>
      </c>
      <c r="BJ32" s="47" t="s">
        <v>392</v>
      </c>
      <c r="BK32" s="47" t="s">
        <v>393</v>
      </c>
      <c r="BL32" s="47" t="s">
        <v>394</v>
      </c>
      <c r="BM32" s="190" t="s">
        <v>41</v>
      </c>
      <c r="BN32" s="277"/>
      <c r="BO32" s="277"/>
      <c r="BP32" s="277"/>
      <c r="BQ32" s="277"/>
      <c r="BR32" s="277"/>
      <c r="BS32" s="173"/>
    </row>
    <row r="33" spans="1:75" ht="13.5" hidden="1" thickBot="1" x14ac:dyDescent="0.25">
      <c r="A33" s="269"/>
      <c r="B33" s="455"/>
      <c r="C33" s="192" t="s">
        <v>42</v>
      </c>
      <c r="D33" s="194" t="s">
        <v>43</v>
      </c>
      <c r="E33" s="194" t="s">
        <v>44</v>
      </c>
      <c r="F33" s="194" t="s">
        <v>45</v>
      </c>
      <c r="G33" s="194" t="s">
        <v>46</v>
      </c>
      <c r="H33" s="194" t="s">
        <v>47</v>
      </c>
      <c r="I33" s="195" t="s">
        <v>48</v>
      </c>
      <c r="J33" s="192" t="s">
        <v>49</v>
      </c>
      <c r="K33" s="194" t="s">
        <v>50</v>
      </c>
      <c r="L33" s="194" t="s">
        <v>51</v>
      </c>
      <c r="M33" s="194" t="s">
        <v>52</v>
      </c>
      <c r="N33" s="194" t="s">
        <v>53</v>
      </c>
      <c r="O33" s="194" t="s">
        <v>54</v>
      </c>
      <c r="P33" s="195" t="s">
        <v>55</v>
      </c>
      <c r="Q33" s="192" t="s">
        <v>56</v>
      </c>
      <c r="R33" s="194" t="s">
        <v>57</v>
      </c>
      <c r="S33" s="194" t="s">
        <v>58</v>
      </c>
      <c r="T33" s="194" t="s">
        <v>59</v>
      </c>
      <c r="U33" s="194" t="s">
        <v>60</v>
      </c>
      <c r="V33" s="194" t="s">
        <v>61</v>
      </c>
      <c r="W33" s="195" t="s">
        <v>62</v>
      </c>
      <c r="X33" s="192" t="s">
        <v>63</v>
      </c>
      <c r="Y33" s="194" t="s">
        <v>64</v>
      </c>
      <c r="Z33" s="194" t="s">
        <v>65</v>
      </c>
      <c r="AA33" s="194" t="s">
        <v>66</v>
      </c>
      <c r="AB33" s="194" t="s">
        <v>67</v>
      </c>
      <c r="AC33" s="194" t="s">
        <v>68</v>
      </c>
      <c r="AD33" s="195" t="s">
        <v>69</v>
      </c>
      <c r="AE33" s="192" t="s">
        <v>70</v>
      </c>
      <c r="AF33" s="194" t="s">
        <v>71</v>
      </c>
      <c r="AG33" s="194" t="s">
        <v>98</v>
      </c>
      <c r="AH33" s="194" t="s">
        <v>99</v>
      </c>
      <c r="AI33" s="194" t="s">
        <v>100</v>
      </c>
      <c r="AJ33" s="194" t="s">
        <v>101</v>
      </c>
      <c r="AK33" s="195" t="s">
        <v>102</v>
      </c>
      <c r="AL33" s="192" t="s">
        <v>103</v>
      </c>
      <c r="AM33" s="194" t="s">
        <v>104</v>
      </c>
      <c r="AN33" s="194" t="s">
        <v>105</v>
      </c>
      <c r="AO33" s="194" t="s">
        <v>106</v>
      </c>
      <c r="AP33" s="194" t="s">
        <v>107</v>
      </c>
      <c r="AQ33" s="194" t="s">
        <v>108</v>
      </c>
      <c r="AR33" s="195" t="s">
        <v>109</v>
      </c>
      <c r="AS33" s="192" t="s">
        <v>110</v>
      </c>
      <c r="AT33" s="194" t="s">
        <v>111</v>
      </c>
      <c r="AU33" s="194" t="s">
        <v>112</v>
      </c>
      <c r="AV33" s="194" t="s">
        <v>113</v>
      </c>
      <c r="AW33" s="194" t="s">
        <v>114</v>
      </c>
      <c r="AX33" s="194" t="s">
        <v>115</v>
      </c>
      <c r="AY33" s="195" t="s">
        <v>116</v>
      </c>
      <c r="AZ33" s="192" t="s">
        <v>117</v>
      </c>
      <c r="BA33" s="194" t="s">
        <v>118</v>
      </c>
      <c r="BB33" s="194" t="s">
        <v>119</v>
      </c>
      <c r="BC33" s="194" t="s">
        <v>120</v>
      </c>
      <c r="BD33" s="194" t="s">
        <v>121</v>
      </c>
      <c r="BE33" s="194" t="s">
        <v>122</v>
      </c>
      <c r="BF33" s="195" t="s">
        <v>123</v>
      </c>
      <c r="BG33" s="192" t="s">
        <v>124</v>
      </c>
      <c r="BH33" s="194" t="s">
        <v>125</v>
      </c>
      <c r="BI33" s="194" t="s">
        <v>126</v>
      </c>
      <c r="BJ33" s="194" t="s">
        <v>127</v>
      </c>
      <c r="BK33" s="194" t="s">
        <v>128</v>
      </c>
      <c r="BL33" s="194" t="s">
        <v>129</v>
      </c>
      <c r="BM33" s="195" t="s">
        <v>130</v>
      </c>
      <c r="BN33" s="278"/>
      <c r="BO33" s="278"/>
      <c r="BP33" s="278"/>
      <c r="BQ33" s="278"/>
      <c r="BR33" s="278"/>
      <c r="BS33" s="278"/>
      <c r="BT33" s="278"/>
      <c r="BU33" s="278"/>
      <c r="BV33" s="278"/>
      <c r="BW33" s="278"/>
    </row>
    <row r="34" spans="1:75" hidden="1" x14ac:dyDescent="0.2">
      <c r="A34" s="269" t="s">
        <v>72</v>
      </c>
      <c r="B34" s="200"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3"/>
    </row>
    <row r="35" spans="1:75" hidden="1" x14ac:dyDescent="0.2">
      <c r="A35" s="201">
        <v>3</v>
      </c>
      <c r="B35" s="366" t="s">
        <v>498</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520</v>
      </c>
      <c r="B36" s="366" t="s">
        <v>497</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1">
        <v>4</v>
      </c>
      <c r="B37" s="202"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1">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1">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1">
        <v>7</v>
      </c>
      <c r="B40" s="363" t="s">
        <v>521</v>
      </c>
      <c r="C40" s="232">
        <f>SUM(C35:C39)</f>
        <v>0</v>
      </c>
      <c r="D40" s="235">
        <f t="shared" ref="D40" si="26">SUM(D35:D39)</f>
        <v>0</v>
      </c>
      <c r="E40" s="235">
        <f t="shared" ref="E40:J40" si="27">SUM(E35:E39)</f>
        <v>0</v>
      </c>
      <c r="F40" s="235">
        <f t="shared" si="27"/>
        <v>0</v>
      </c>
      <c r="G40" s="235">
        <f t="shared" si="27"/>
        <v>0</v>
      </c>
      <c r="H40" s="235">
        <f t="shared" si="27"/>
        <v>0</v>
      </c>
      <c r="I40" s="236">
        <f t="shared" si="27"/>
        <v>0</v>
      </c>
      <c r="J40" s="232">
        <f t="shared" si="27"/>
        <v>0</v>
      </c>
      <c r="K40" s="235">
        <f t="shared" ref="K40" si="28">SUM(K35:K39)</f>
        <v>0</v>
      </c>
      <c r="L40" s="235">
        <f t="shared" ref="L40:Q40" si="29">SUM(L35:L39)</f>
        <v>0</v>
      </c>
      <c r="M40" s="235">
        <f t="shared" si="29"/>
        <v>0</v>
      </c>
      <c r="N40" s="235">
        <f t="shared" si="29"/>
        <v>0</v>
      </c>
      <c r="O40" s="235">
        <f t="shared" si="29"/>
        <v>0</v>
      </c>
      <c r="P40" s="236">
        <f t="shared" si="29"/>
        <v>0</v>
      </c>
      <c r="Q40" s="232">
        <f t="shared" si="29"/>
        <v>0</v>
      </c>
      <c r="R40" s="235">
        <f t="shared" ref="R40" si="30">SUM(R35:R39)</f>
        <v>0</v>
      </c>
      <c r="S40" s="235">
        <f t="shared" ref="S40:X40" si="31">SUM(S35:S39)</f>
        <v>0</v>
      </c>
      <c r="T40" s="235">
        <f t="shared" si="31"/>
        <v>0</v>
      </c>
      <c r="U40" s="235">
        <f t="shared" si="31"/>
        <v>0</v>
      </c>
      <c r="V40" s="235">
        <f t="shared" si="31"/>
        <v>0</v>
      </c>
      <c r="W40" s="235">
        <f t="shared" si="31"/>
        <v>0</v>
      </c>
      <c r="X40" s="232">
        <f t="shared" si="31"/>
        <v>0</v>
      </c>
      <c r="Y40" s="235">
        <f t="shared" ref="Y40" si="32">SUM(Y35:Y39)</f>
        <v>0</v>
      </c>
      <c r="Z40" s="235">
        <f t="shared" ref="Z40:AE40" si="33">SUM(Z35:Z39)</f>
        <v>0</v>
      </c>
      <c r="AA40" s="235">
        <f t="shared" si="33"/>
        <v>0</v>
      </c>
      <c r="AB40" s="235">
        <f t="shared" si="33"/>
        <v>0</v>
      </c>
      <c r="AC40" s="235">
        <f t="shared" si="33"/>
        <v>0</v>
      </c>
      <c r="AD40" s="235">
        <f t="shared" si="33"/>
        <v>0</v>
      </c>
      <c r="AE40" s="232">
        <f t="shared" si="33"/>
        <v>0</v>
      </c>
      <c r="AF40" s="235">
        <f t="shared" ref="AF40" si="34">SUM(AF35:AF39)</f>
        <v>0</v>
      </c>
      <c r="AG40" s="235">
        <f t="shared" ref="AG40:AL40" si="35">SUM(AG35:AG39)</f>
        <v>0</v>
      </c>
      <c r="AH40" s="235">
        <f t="shared" si="35"/>
        <v>0</v>
      </c>
      <c r="AI40" s="235">
        <f t="shared" si="35"/>
        <v>0</v>
      </c>
      <c r="AJ40" s="235">
        <f t="shared" si="35"/>
        <v>0</v>
      </c>
      <c r="AK40" s="236">
        <f t="shared" si="35"/>
        <v>0</v>
      </c>
      <c r="AL40" s="232">
        <f t="shared" si="35"/>
        <v>0</v>
      </c>
      <c r="AM40" s="235">
        <f t="shared" ref="AM40" si="36">SUM(AM35:AM39)</f>
        <v>0</v>
      </c>
      <c r="AN40" s="235">
        <f t="shared" ref="AN40:AS40" si="37">SUM(AN35:AN39)</f>
        <v>0</v>
      </c>
      <c r="AO40" s="235">
        <f t="shared" si="37"/>
        <v>0</v>
      </c>
      <c r="AP40" s="235">
        <f t="shared" si="37"/>
        <v>0</v>
      </c>
      <c r="AQ40" s="235">
        <f t="shared" si="37"/>
        <v>0</v>
      </c>
      <c r="AR40" s="236">
        <f t="shared" si="37"/>
        <v>0</v>
      </c>
      <c r="AS40" s="232">
        <f t="shared" si="37"/>
        <v>0</v>
      </c>
      <c r="AT40" s="235">
        <f t="shared" ref="AT40" si="38">SUM(AT35:AT39)</f>
        <v>0</v>
      </c>
      <c r="AU40" s="235">
        <f t="shared" ref="AU40:AZ40" si="39">SUM(AU35:AU39)</f>
        <v>0</v>
      </c>
      <c r="AV40" s="235">
        <f t="shared" si="39"/>
        <v>0</v>
      </c>
      <c r="AW40" s="235">
        <f t="shared" si="39"/>
        <v>0</v>
      </c>
      <c r="AX40" s="235">
        <f t="shared" si="39"/>
        <v>0</v>
      </c>
      <c r="AY40" s="236">
        <f t="shared" si="39"/>
        <v>0</v>
      </c>
      <c r="AZ40" s="232">
        <f t="shared" si="39"/>
        <v>0</v>
      </c>
      <c r="BA40" s="235">
        <f t="shared" ref="BA40" si="40">SUM(BA35:BA39)</f>
        <v>0</v>
      </c>
      <c r="BB40" s="235">
        <f t="shared" ref="BB40:BG40" si="41">SUM(BB35:BB39)</f>
        <v>0</v>
      </c>
      <c r="BC40" s="235">
        <f t="shared" si="41"/>
        <v>0</v>
      </c>
      <c r="BD40" s="235">
        <f t="shared" si="41"/>
        <v>0</v>
      </c>
      <c r="BE40" s="235">
        <f t="shared" si="41"/>
        <v>0</v>
      </c>
      <c r="BF40" s="236">
        <f t="shared" si="41"/>
        <v>0</v>
      </c>
      <c r="BG40" s="232">
        <f t="shared" si="41"/>
        <v>0</v>
      </c>
      <c r="BH40" s="235">
        <f t="shared" ref="BH40" si="42">SUM(BH35:BH39)</f>
        <v>0</v>
      </c>
      <c r="BI40" s="235">
        <f>SUM(BI35:BI39)</f>
        <v>0</v>
      </c>
      <c r="BJ40" s="235">
        <f>SUM(BJ35:BJ39)</f>
        <v>0</v>
      </c>
      <c r="BK40" s="235">
        <f>SUM(BK35:BK39)</f>
        <v>0</v>
      </c>
      <c r="BL40" s="235">
        <f>SUM(BL35:BL39)</f>
        <v>0</v>
      </c>
      <c r="BM40" s="293">
        <f>SUM(BM35:BM39)</f>
        <v>0</v>
      </c>
    </row>
    <row r="41" spans="1:75" hidden="1" x14ac:dyDescent="0.2">
      <c r="A41" s="204" t="s">
        <v>80</v>
      </c>
      <c r="B41" s="205"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3"/>
    </row>
    <row r="42" spans="1:75" hidden="1" x14ac:dyDescent="0.2">
      <c r="A42" s="201">
        <v>1</v>
      </c>
      <c r="B42" s="202"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3"/>
    </row>
    <row r="43" spans="1:75" hidden="1" x14ac:dyDescent="0.2">
      <c r="A43" s="201">
        <v>2</v>
      </c>
      <c r="B43" s="202"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3"/>
    </row>
    <row r="44" spans="1:75" hidden="1" x14ac:dyDescent="0.2">
      <c r="A44" s="201">
        <v>3</v>
      </c>
      <c r="B44" s="202" t="s">
        <v>82</v>
      </c>
      <c r="C44" s="78">
        <f>SUM(C42:C43)</f>
        <v>0</v>
      </c>
      <c r="D44" s="92">
        <f t="shared" ref="D44" si="43">SUM(D42:D43)</f>
        <v>0</v>
      </c>
      <c r="E44" s="92">
        <f t="shared" ref="E44:J44" si="44">SUM(E42:E43)</f>
        <v>0</v>
      </c>
      <c r="F44" s="92">
        <f t="shared" si="44"/>
        <v>0</v>
      </c>
      <c r="G44" s="92">
        <f t="shared" si="44"/>
        <v>0</v>
      </c>
      <c r="H44" s="92">
        <f t="shared" si="44"/>
        <v>0</v>
      </c>
      <c r="I44" s="83">
        <f t="shared" si="44"/>
        <v>0</v>
      </c>
      <c r="J44" s="78">
        <f t="shared" si="44"/>
        <v>0</v>
      </c>
      <c r="K44" s="92">
        <f t="shared" ref="K44" si="45">SUM(K42:K43)</f>
        <v>0</v>
      </c>
      <c r="L44" s="92">
        <f t="shared" ref="L44:Q44" si="46">SUM(L42:L43)</f>
        <v>0</v>
      </c>
      <c r="M44" s="92">
        <f t="shared" si="46"/>
        <v>0</v>
      </c>
      <c r="N44" s="92">
        <f t="shared" si="46"/>
        <v>0</v>
      </c>
      <c r="O44" s="92">
        <f t="shared" si="46"/>
        <v>0</v>
      </c>
      <c r="P44" s="83">
        <f t="shared" si="46"/>
        <v>0</v>
      </c>
      <c r="Q44" s="78">
        <f t="shared" si="46"/>
        <v>0</v>
      </c>
      <c r="R44" s="92">
        <f t="shared" ref="R44" si="47">SUM(R42:R43)</f>
        <v>0</v>
      </c>
      <c r="S44" s="92">
        <f t="shared" ref="S44:AE44" si="48">SUM(S42:S43)</f>
        <v>0</v>
      </c>
      <c r="T44" s="92">
        <f t="shared" si="48"/>
        <v>0</v>
      </c>
      <c r="U44" s="92">
        <f t="shared" si="48"/>
        <v>0</v>
      </c>
      <c r="V44" s="92">
        <f t="shared" si="48"/>
        <v>0</v>
      </c>
      <c r="W44" s="83">
        <f t="shared" si="48"/>
        <v>0</v>
      </c>
      <c r="X44" s="78">
        <f t="shared" si="48"/>
        <v>0</v>
      </c>
      <c r="Y44" s="92">
        <f t="shared" si="48"/>
        <v>0</v>
      </c>
      <c r="Z44" s="92">
        <f t="shared" si="48"/>
        <v>0</v>
      </c>
      <c r="AA44" s="92">
        <f t="shared" si="48"/>
        <v>0</v>
      </c>
      <c r="AB44" s="92">
        <f t="shared" si="48"/>
        <v>0</v>
      </c>
      <c r="AC44" s="92">
        <f t="shared" si="48"/>
        <v>0</v>
      </c>
      <c r="AD44" s="83">
        <f t="shared" si="48"/>
        <v>0</v>
      </c>
      <c r="AE44" s="78">
        <f t="shared" si="48"/>
        <v>0</v>
      </c>
      <c r="AF44" s="92">
        <f t="shared" ref="AF44" si="49">SUM(AF42:AF43)</f>
        <v>0</v>
      </c>
      <c r="AG44" s="92">
        <f t="shared" ref="AG44:AL44" si="50">SUM(AG42:AG43)</f>
        <v>0</v>
      </c>
      <c r="AH44" s="92">
        <f t="shared" si="50"/>
        <v>0</v>
      </c>
      <c r="AI44" s="92">
        <f t="shared" si="50"/>
        <v>0</v>
      </c>
      <c r="AJ44" s="92">
        <f t="shared" si="50"/>
        <v>0</v>
      </c>
      <c r="AK44" s="83">
        <f t="shared" si="50"/>
        <v>0</v>
      </c>
      <c r="AL44" s="78">
        <f t="shared" si="50"/>
        <v>0</v>
      </c>
      <c r="AM44" s="92">
        <f t="shared" ref="AM44" si="51">SUM(AM42:AM43)</f>
        <v>0</v>
      </c>
      <c r="AN44" s="92">
        <f t="shared" ref="AN44:AS44" si="52">SUM(AN42:AN43)</f>
        <v>0</v>
      </c>
      <c r="AO44" s="92">
        <f t="shared" si="52"/>
        <v>0</v>
      </c>
      <c r="AP44" s="92">
        <f t="shared" si="52"/>
        <v>0</v>
      </c>
      <c r="AQ44" s="92">
        <f t="shared" si="52"/>
        <v>0</v>
      </c>
      <c r="AR44" s="83">
        <f t="shared" si="52"/>
        <v>0</v>
      </c>
      <c r="AS44" s="78">
        <f t="shared" si="52"/>
        <v>0</v>
      </c>
      <c r="AT44" s="92">
        <f t="shared" ref="AT44" si="53">SUM(AT42:AT43)</f>
        <v>0</v>
      </c>
      <c r="AU44" s="92">
        <f t="shared" ref="AU44:BM44" si="54">SUM(AU42:AU43)</f>
        <v>0</v>
      </c>
      <c r="AV44" s="92">
        <f t="shared" si="54"/>
        <v>0</v>
      </c>
      <c r="AW44" s="92">
        <f t="shared" si="54"/>
        <v>0</v>
      </c>
      <c r="AX44" s="92">
        <f t="shared" si="54"/>
        <v>0</v>
      </c>
      <c r="AY44" s="83">
        <f t="shared" si="54"/>
        <v>0</v>
      </c>
      <c r="AZ44" s="78">
        <f t="shared" si="54"/>
        <v>0</v>
      </c>
      <c r="BA44" s="92">
        <f t="shared" si="54"/>
        <v>0</v>
      </c>
      <c r="BB44" s="92">
        <f t="shared" si="54"/>
        <v>0</v>
      </c>
      <c r="BC44" s="92">
        <f t="shared" si="54"/>
        <v>0</v>
      </c>
      <c r="BD44" s="92">
        <f t="shared" si="54"/>
        <v>0</v>
      </c>
      <c r="BE44" s="92">
        <f t="shared" si="54"/>
        <v>0</v>
      </c>
      <c r="BF44" s="83">
        <f t="shared" si="54"/>
        <v>0</v>
      </c>
      <c r="BG44" s="78">
        <f t="shared" si="54"/>
        <v>0</v>
      </c>
      <c r="BH44" s="92">
        <f t="shared" si="54"/>
        <v>0</v>
      </c>
      <c r="BI44" s="92">
        <f t="shared" si="54"/>
        <v>0</v>
      </c>
      <c r="BJ44" s="92">
        <f t="shared" si="54"/>
        <v>0</v>
      </c>
      <c r="BK44" s="92">
        <f t="shared" si="54"/>
        <v>0</v>
      </c>
      <c r="BL44" s="92">
        <f t="shared" si="54"/>
        <v>0</v>
      </c>
      <c r="BM44" s="83">
        <f t="shared" si="54"/>
        <v>0</v>
      </c>
      <c r="BN44" s="364"/>
      <c r="BO44" s="364"/>
      <c r="BP44" s="364"/>
      <c r="BQ44" s="364"/>
      <c r="BR44" s="364"/>
      <c r="BS44" s="173"/>
    </row>
    <row r="45" spans="1:75" hidden="1" x14ac:dyDescent="0.2">
      <c r="A45" s="204" t="s">
        <v>83</v>
      </c>
      <c r="B45" s="205"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3"/>
    </row>
    <row r="46" spans="1:75" hidden="1" x14ac:dyDescent="0.2">
      <c r="A46" s="201">
        <v>1</v>
      </c>
      <c r="B46" s="202"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3"/>
    </row>
    <row r="47" spans="1:75" hidden="1" x14ac:dyDescent="0.2">
      <c r="A47" s="201">
        <v>2</v>
      </c>
      <c r="B47" s="202"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3"/>
    </row>
    <row r="48" spans="1:75" hidden="1" x14ac:dyDescent="0.2">
      <c r="A48" s="201">
        <v>3</v>
      </c>
      <c r="B48" s="202"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3"/>
    </row>
    <row r="49" spans="1:71" hidden="1" x14ac:dyDescent="0.2">
      <c r="A49" s="201">
        <v>4</v>
      </c>
      <c r="B49" s="202"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3"/>
    </row>
    <row r="50" spans="1:71" ht="13.5" hidden="1" thickBot="1" x14ac:dyDescent="0.25">
      <c r="A50" s="206">
        <v>5</v>
      </c>
      <c r="B50" s="207" t="s">
        <v>86</v>
      </c>
      <c r="C50" s="100">
        <f>SUM(C46:C49)</f>
        <v>0</v>
      </c>
      <c r="D50" s="103">
        <f t="shared" ref="D50" si="55">SUM(D46:D49)</f>
        <v>0</v>
      </c>
      <c r="E50" s="103">
        <f t="shared" ref="E50:J50" si="56">SUM(E46:E49)</f>
        <v>0</v>
      </c>
      <c r="F50" s="103">
        <f t="shared" si="56"/>
        <v>0</v>
      </c>
      <c r="G50" s="103">
        <f t="shared" si="56"/>
        <v>0</v>
      </c>
      <c r="H50" s="103">
        <f t="shared" si="56"/>
        <v>0</v>
      </c>
      <c r="I50" s="102">
        <f t="shared" si="56"/>
        <v>0</v>
      </c>
      <c r="J50" s="100">
        <f t="shared" si="56"/>
        <v>0</v>
      </c>
      <c r="K50" s="103">
        <f t="shared" ref="K50" si="57">SUM(K46:K49)</f>
        <v>0</v>
      </c>
      <c r="L50" s="103">
        <f t="shared" ref="L50:Q50" si="58">SUM(L46:L49)</f>
        <v>0</v>
      </c>
      <c r="M50" s="103">
        <f t="shared" si="58"/>
        <v>0</v>
      </c>
      <c r="N50" s="103">
        <f t="shared" si="58"/>
        <v>0</v>
      </c>
      <c r="O50" s="103">
        <f t="shared" si="58"/>
        <v>0</v>
      </c>
      <c r="P50" s="102">
        <f t="shared" si="58"/>
        <v>0</v>
      </c>
      <c r="Q50" s="100">
        <f t="shared" si="58"/>
        <v>0</v>
      </c>
      <c r="R50" s="103">
        <f t="shared" ref="R50" si="59">SUM(R46:R49)</f>
        <v>0</v>
      </c>
      <c r="S50" s="103">
        <f t="shared" ref="S50:BM50" si="60">SUM(S46:S49)</f>
        <v>0</v>
      </c>
      <c r="T50" s="103">
        <f t="shared" si="60"/>
        <v>0</v>
      </c>
      <c r="U50" s="103">
        <f t="shared" si="60"/>
        <v>0</v>
      </c>
      <c r="V50" s="103">
        <f t="shared" si="60"/>
        <v>0</v>
      </c>
      <c r="W50" s="102">
        <f t="shared" si="60"/>
        <v>0</v>
      </c>
      <c r="X50" s="100">
        <f t="shared" si="60"/>
        <v>0</v>
      </c>
      <c r="Y50" s="103">
        <f t="shared" si="60"/>
        <v>0</v>
      </c>
      <c r="Z50" s="103">
        <f t="shared" si="60"/>
        <v>0</v>
      </c>
      <c r="AA50" s="103">
        <f t="shared" si="60"/>
        <v>0</v>
      </c>
      <c r="AB50" s="103">
        <f t="shared" si="60"/>
        <v>0</v>
      </c>
      <c r="AC50" s="103">
        <f t="shared" si="60"/>
        <v>0</v>
      </c>
      <c r="AD50" s="102">
        <f t="shared" si="60"/>
        <v>0</v>
      </c>
      <c r="AE50" s="100">
        <f t="shared" si="60"/>
        <v>0</v>
      </c>
      <c r="AF50" s="103">
        <f t="shared" si="60"/>
        <v>0</v>
      </c>
      <c r="AG50" s="103">
        <f t="shared" si="60"/>
        <v>0</v>
      </c>
      <c r="AH50" s="103">
        <f t="shared" si="60"/>
        <v>0</v>
      </c>
      <c r="AI50" s="103">
        <f t="shared" si="60"/>
        <v>0</v>
      </c>
      <c r="AJ50" s="103">
        <f t="shared" si="60"/>
        <v>0</v>
      </c>
      <c r="AK50" s="102">
        <f t="shared" si="60"/>
        <v>0</v>
      </c>
      <c r="AL50" s="100">
        <f t="shared" si="60"/>
        <v>0</v>
      </c>
      <c r="AM50" s="103">
        <f t="shared" si="60"/>
        <v>0</v>
      </c>
      <c r="AN50" s="103">
        <f t="shared" si="60"/>
        <v>0</v>
      </c>
      <c r="AO50" s="103">
        <f t="shared" si="60"/>
        <v>0</v>
      </c>
      <c r="AP50" s="103">
        <f t="shared" si="60"/>
        <v>0</v>
      </c>
      <c r="AQ50" s="103">
        <f t="shared" si="60"/>
        <v>0</v>
      </c>
      <c r="AR50" s="102">
        <f t="shared" si="60"/>
        <v>0</v>
      </c>
      <c r="AS50" s="100">
        <f t="shared" si="60"/>
        <v>0</v>
      </c>
      <c r="AT50" s="103">
        <f t="shared" si="60"/>
        <v>0</v>
      </c>
      <c r="AU50" s="103">
        <f t="shared" si="60"/>
        <v>0</v>
      </c>
      <c r="AV50" s="103">
        <f t="shared" si="60"/>
        <v>0</v>
      </c>
      <c r="AW50" s="103">
        <f t="shared" si="60"/>
        <v>0</v>
      </c>
      <c r="AX50" s="103">
        <f t="shared" si="60"/>
        <v>0</v>
      </c>
      <c r="AY50" s="102">
        <f t="shared" si="60"/>
        <v>0</v>
      </c>
      <c r="AZ50" s="100">
        <f t="shared" si="60"/>
        <v>0</v>
      </c>
      <c r="BA50" s="103">
        <f t="shared" si="60"/>
        <v>0</v>
      </c>
      <c r="BB50" s="103">
        <f t="shared" si="60"/>
        <v>0</v>
      </c>
      <c r="BC50" s="103">
        <f t="shared" si="60"/>
        <v>0</v>
      </c>
      <c r="BD50" s="103">
        <f t="shared" si="60"/>
        <v>0</v>
      </c>
      <c r="BE50" s="103">
        <f t="shared" si="60"/>
        <v>0</v>
      </c>
      <c r="BF50" s="102">
        <f t="shared" si="60"/>
        <v>0</v>
      </c>
      <c r="BG50" s="100">
        <f t="shared" si="60"/>
        <v>0</v>
      </c>
      <c r="BH50" s="103">
        <f t="shared" si="60"/>
        <v>0</v>
      </c>
      <c r="BI50" s="103">
        <f t="shared" si="60"/>
        <v>0</v>
      </c>
      <c r="BJ50" s="103">
        <f t="shared" si="60"/>
        <v>0</v>
      </c>
      <c r="BK50" s="103">
        <f t="shared" si="60"/>
        <v>0</v>
      </c>
      <c r="BL50" s="103">
        <f t="shared" si="60"/>
        <v>0</v>
      </c>
      <c r="BM50" s="102">
        <f t="shared" si="60"/>
        <v>0</v>
      </c>
      <c r="BN50" s="364"/>
      <c r="BO50" s="364"/>
      <c r="BP50" s="364"/>
      <c r="BQ50" s="364"/>
      <c r="BR50" s="364"/>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pageMargins left="0" right="0" top="0" bottom="0.98425196850393704" header="0" footer="0.511811023622047"/>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6"/>
      <c r="B2" s="184" t="str">
        <f>הוראות!B13</f>
        <v>שיבולת קופת תגמולים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8"/>
      <c r="B3" s="183" t="str">
        <f>CONCATENATE(הוראות!Z13,הוראות!F13)</f>
        <v>הנתונים ביחידות בודדות לשנת 2020</v>
      </c>
      <c r="F3" s="121">
        <f>E3-1</f>
        <v>-1</v>
      </c>
    </row>
    <row r="4" spans="1:77" x14ac:dyDescent="0.2">
      <c r="B4" t="s">
        <v>423</v>
      </c>
    </row>
    <row r="5" spans="1:77" ht="13.5" thickBot="1" x14ac:dyDescent="0.25"/>
    <row r="6" spans="1:77" x14ac:dyDescent="0.2">
      <c r="A6" s="267"/>
      <c r="B6" s="453" t="s">
        <v>179</v>
      </c>
      <c r="C6" s="438"/>
      <c r="D6" s="439"/>
      <c r="E6" s="450" t="s">
        <v>87</v>
      </c>
      <c r="F6" s="451"/>
      <c r="G6" s="451"/>
      <c r="H6" s="451"/>
      <c r="I6" s="451"/>
      <c r="J6" s="451"/>
      <c r="K6" s="452"/>
      <c r="L6" s="450" t="s">
        <v>88</v>
      </c>
      <c r="M6" s="451"/>
      <c r="N6" s="451"/>
      <c r="O6" s="451"/>
      <c r="P6" s="451"/>
      <c r="Q6" s="451"/>
      <c r="R6" s="452"/>
      <c r="S6" s="450" t="s">
        <v>89</v>
      </c>
      <c r="T6" s="451"/>
      <c r="U6" s="451"/>
      <c r="V6" s="451"/>
      <c r="W6" s="451"/>
      <c r="X6" s="451"/>
      <c r="Y6" s="452"/>
      <c r="Z6" s="450" t="s">
        <v>90</v>
      </c>
      <c r="AA6" s="451"/>
      <c r="AB6" s="451"/>
      <c r="AC6" s="451"/>
      <c r="AD6" s="451"/>
      <c r="AE6" s="451"/>
      <c r="AF6" s="452"/>
      <c r="AG6" s="450" t="s">
        <v>91</v>
      </c>
      <c r="AH6" s="451"/>
      <c r="AI6" s="451"/>
      <c r="AJ6" s="451"/>
      <c r="AK6" s="451"/>
      <c r="AL6" s="451"/>
      <c r="AM6" s="452"/>
      <c r="AN6" s="450" t="s">
        <v>92</v>
      </c>
      <c r="AO6" s="451"/>
      <c r="AP6" s="451"/>
      <c r="AQ6" s="451"/>
      <c r="AR6" s="451"/>
      <c r="AS6" s="451"/>
      <c r="AT6" s="452"/>
      <c r="AU6" s="450" t="s">
        <v>93</v>
      </c>
      <c r="AV6" s="451"/>
      <c r="AW6" s="451"/>
      <c r="AX6" s="451"/>
      <c r="AY6" s="451"/>
      <c r="AZ6" s="451"/>
      <c r="BA6" s="452"/>
      <c r="BB6" s="450" t="s">
        <v>94</v>
      </c>
      <c r="BC6" s="451"/>
      <c r="BD6" s="451"/>
      <c r="BE6" s="451"/>
      <c r="BF6" s="451"/>
      <c r="BG6" s="451"/>
      <c r="BH6" s="452"/>
      <c r="BI6" s="450" t="s">
        <v>95</v>
      </c>
      <c r="BJ6" s="451"/>
      <c r="BK6" s="451"/>
      <c r="BL6" s="451"/>
      <c r="BM6" s="451"/>
      <c r="BN6" s="451"/>
      <c r="BO6" s="452"/>
      <c r="BP6" s="277"/>
      <c r="BQ6" s="277"/>
      <c r="BR6" s="277"/>
      <c r="BS6" s="277"/>
      <c r="BT6" s="277"/>
      <c r="BU6" s="173"/>
    </row>
    <row r="7" spans="1:77" ht="25.5" customHeight="1" x14ac:dyDescent="0.2">
      <c r="A7" s="268"/>
      <c r="B7" s="454"/>
      <c r="C7" s="440"/>
      <c r="D7" s="441"/>
      <c r="E7" s="188" t="s">
        <v>182</v>
      </c>
      <c r="F7" s="47" t="s">
        <v>493</v>
      </c>
      <c r="G7" s="47" t="s">
        <v>494</v>
      </c>
      <c r="H7" s="47" t="s">
        <v>392</v>
      </c>
      <c r="I7" s="47" t="s">
        <v>393</v>
      </c>
      <c r="J7" s="47" t="s">
        <v>394</v>
      </c>
      <c r="K7" s="160" t="s">
        <v>41</v>
      </c>
      <c r="L7" s="188" t="s">
        <v>182</v>
      </c>
      <c r="M7" s="47" t="s">
        <v>493</v>
      </c>
      <c r="N7" s="47" t="s">
        <v>494</v>
      </c>
      <c r="O7" s="47" t="s">
        <v>392</v>
      </c>
      <c r="P7" s="47" t="s">
        <v>393</v>
      </c>
      <c r="Q7" s="47" t="s">
        <v>394</v>
      </c>
      <c r="R7" s="160" t="s">
        <v>41</v>
      </c>
      <c r="S7" s="188" t="s">
        <v>182</v>
      </c>
      <c r="T7" s="47" t="s">
        <v>493</v>
      </c>
      <c r="U7" s="47" t="s">
        <v>494</v>
      </c>
      <c r="V7" s="47" t="s">
        <v>392</v>
      </c>
      <c r="W7" s="47" t="s">
        <v>393</v>
      </c>
      <c r="X7" s="47" t="s">
        <v>394</v>
      </c>
      <c r="Y7" s="160" t="s">
        <v>41</v>
      </c>
      <c r="Z7" s="188" t="s">
        <v>182</v>
      </c>
      <c r="AA7" s="47" t="s">
        <v>493</v>
      </c>
      <c r="AB7" s="47" t="s">
        <v>494</v>
      </c>
      <c r="AC7" s="47" t="s">
        <v>392</v>
      </c>
      <c r="AD7" s="47" t="s">
        <v>393</v>
      </c>
      <c r="AE7" s="47" t="s">
        <v>394</v>
      </c>
      <c r="AF7" s="160" t="s">
        <v>41</v>
      </c>
      <c r="AG7" s="188" t="s">
        <v>182</v>
      </c>
      <c r="AH7" s="47" t="s">
        <v>493</v>
      </c>
      <c r="AI7" s="47" t="s">
        <v>494</v>
      </c>
      <c r="AJ7" s="47" t="s">
        <v>392</v>
      </c>
      <c r="AK7" s="47" t="s">
        <v>393</v>
      </c>
      <c r="AL7" s="47" t="s">
        <v>394</v>
      </c>
      <c r="AM7" s="160" t="s">
        <v>41</v>
      </c>
      <c r="AN7" s="188" t="s">
        <v>182</v>
      </c>
      <c r="AO7" s="47" t="s">
        <v>493</v>
      </c>
      <c r="AP7" s="47" t="s">
        <v>494</v>
      </c>
      <c r="AQ7" s="47" t="s">
        <v>392</v>
      </c>
      <c r="AR7" s="47" t="s">
        <v>393</v>
      </c>
      <c r="AS7" s="47" t="s">
        <v>394</v>
      </c>
      <c r="AT7" s="160" t="s">
        <v>41</v>
      </c>
      <c r="AU7" s="188" t="s">
        <v>182</v>
      </c>
      <c r="AV7" s="47" t="s">
        <v>493</v>
      </c>
      <c r="AW7" s="47" t="s">
        <v>494</v>
      </c>
      <c r="AX7" s="47" t="s">
        <v>392</v>
      </c>
      <c r="AY7" s="47" t="s">
        <v>393</v>
      </c>
      <c r="AZ7" s="47" t="s">
        <v>394</v>
      </c>
      <c r="BA7" s="160" t="s">
        <v>41</v>
      </c>
      <c r="BB7" s="188" t="s">
        <v>182</v>
      </c>
      <c r="BC7" s="47" t="s">
        <v>493</v>
      </c>
      <c r="BD7" s="47" t="s">
        <v>494</v>
      </c>
      <c r="BE7" s="47" t="s">
        <v>392</v>
      </c>
      <c r="BF7" s="47" t="s">
        <v>393</v>
      </c>
      <c r="BG7" s="47" t="s">
        <v>394</v>
      </c>
      <c r="BH7" s="160" t="s">
        <v>41</v>
      </c>
      <c r="BI7" s="188" t="s">
        <v>182</v>
      </c>
      <c r="BJ7" s="47" t="s">
        <v>493</v>
      </c>
      <c r="BK7" s="47" t="s">
        <v>494</v>
      </c>
      <c r="BL7" s="47" t="s">
        <v>392</v>
      </c>
      <c r="BM7" s="47" t="s">
        <v>393</v>
      </c>
      <c r="BN7" s="47" t="s">
        <v>394</v>
      </c>
      <c r="BO7" s="190" t="s">
        <v>41</v>
      </c>
      <c r="BP7" s="277"/>
      <c r="BQ7" s="277"/>
      <c r="BR7" s="277"/>
      <c r="BS7" s="277"/>
      <c r="BT7" s="277"/>
      <c r="BU7" s="173"/>
    </row>
    <row r="8" spans="1:77" ht="13.5" thickBot="1" x14ac:dyDescent="0.25">
      <c r="A8" s="269"/>
      <c r="B8" s="455"/>
      <c r="C8" s="442"/>
      <c r="D8" s="443"/>
      <c r="E8" s="192" t="s">
        <v>42</v>
      </c>
      <c r="F8" s="194" t="s">
        <v>43</v>
      </c>
      <c r="G8" s="194" t="s">
        <v>44</v>
      </c>
      <c r="H8" s="194" t="s">
        <v>45</v>
      </c>
      <c r="I8" s="194" t="s">
        <v>46</v>
      </c>
      <c r="J8" s="194" t="s">
        <v>47</v>
      </c>
      <c r="K8" s="195" t="s">
        <v>48</v>
      </c>
      <c r="L8" s="192" t="s">
        <v>49</v>
      </c>
      <c r="M8" s="194" t="s">
        <v>50</v>
      </c>
      <c r="N8" s="194" t="s">
        <v>51</v>
      </c>
      <c r="O8" s="194" t="s">
        <v>52</v>
      </c>
      <c r="P8" s="194" t="s">
        <v>53</v>
      </c>
      <c r="Q8" s="194" t="s">
        <v>54</v>
      </c>
      <c r="R8" s="195" t="s">
        <v>55</v>
      </c>
      <c r="S8" s="192" t="s">
        <v>56</v>
      </c>
      <c r="T8" s="194" t="s">
        <v>57</v>
      </c>
      <c r="U8" s="194" t="s">
        <v>58</v>
      </c>
      <c r="V8" s="194" t="s">
        <v>59</v>
      </c>
      <c r="W8" s="194" t="s">
        <v>60</v>
      </c>
      <c r="X8" s="194" t="s">
        <v>61</v>
      </c>
      <c r="Y8" s="195" t="s">
        <v>62</v>
      </c>
      <c r="Z8" s="192" t="s">
        <v>63</v>
      </c>
      <c r="AA8" s="194" t="s">
        <v>64</v>
      </c>
      <c r="AB8" s="194" t="s">
        <v>65</v>
      </c>
      <c r="AC8" s="194" t="s">
        <v>66</v>
      </c>
      <c r="AD8" s="194" t="s">
        <v>67</v>
      </c>
      <c r="AE8" s="194" t="s">
        <v>68</v>
      </c>
      <c r="AF8" s="195" t="s">
        <v>69</v>
      </c>
      <c r="AG8" s="192" t="s">
        <v>70</v>
      </c>
      <c r="AH8" s="194" t="s">
        <v>71</v>
      </c>
      <c r="AI8" s="194" t="s">
        <v>98</v>
      </c>
      <c r="AJ8" s="194" t="s">
        <v>99</v>
      </c>
      <c r="AK8" s="194" t="s">
        <v>100</v>
      </c>
      <c r="AL8" s="194" t="s">
        <v>101</v>
      </c>
      <c r="AM8" s="195" t="s">
        <v>102</v>
      </c>
      <c r="AN8" s="192" t="s">
        <v>103</v>
      </c>
      <c r="AO8" s="194" t="s">
        <v>104</v>
      </c>
      <c r="AP8" s="194" t="s">
        <v>105</v>
      </c>
      <c r="AQ8" s="194" t="s">
        <v>106</v>
      </c>
      <c r="AR8" s="194" t="s">
        <v>107</v>
      </c>
      <c r="AS8" s="194" t="s">
        <v>108</v>
      </c>
      <c r="AT8" s="195" t="s">
        <v>109</v>
      </c>
      <c r="AU8" s="192" t="s">
        <v>110</v>
      </c>
      <c r="AV8" s="194" t="s">
        <v>111</v>
      </c>
      <c r="AW8" s="194" t="s">
        <v>112</v>
      </c>
      <c r="AX8" s="194" t="s">
        <v>113</v>
      </c>
      <c r="AY8" s="194" t="s">
        <v>114</v>
      </c>
      <c r="AZ8" s="194" t="s">
        <v>115</v>
      </c>
      <c r="BA8" s="195" t="s">
        <v>116</v>
      </c>
      <c r="BB8" s="192" t="s">
        <v>117</v>
      </c>
      <c r="BC8" s="194" t="s">
        <v>118</v>
      </c>
      <c r="BD8" s="194" t="s">
        <v>119</v>
      </c>
      <c r="BE8" s="194" t="s">
        <v>120</v>
      </c>
      <c r="BF8" s="194" t="s">
        <v>121</v>
      </c>
      <c r="BG8" s="194" t="s">
        <v>122</v>
      </c>
      <c r="BH8" s="195" t="s">
        <v>123</v>
      </c>
      <c r="BI8" s="192" t="s">
        <v>124</v>
      </c>
      <c r="BJ8" s="194" t="s">
        <v>125</v>
      </c>
      <c r="BK8" s="194" t="s">
        <v>126</v>
      </c>
      <c r="BL8" s="194" t="s">
        <v>127</v>
      </c>
      <c r="BM8" s="194" t="s">
        <v>128</v>
      </c>
      <c r="BN8" s="194" t="s">
        <v>129</v>
      </c>
      <c r="BO8" s="195" t="s">
        <v>130</v>
      </c>
      <c r="BP8" s="278"/>
      <c r="BQ8" s="278"/>
      <c r="BR8" s="278"/>
      <c r="BS8" s="278"/>
      <c r="BT8" s="278"/>
      <c r="BU8" s="278"/>
      <c r="BV8" s="278"/>
      <c r="BW8" s="278"/>
      <c r="BX8" s="278"/>
      <c r="BY8" s="278"/>
    </row>
    <row r="9" spans="1:77" x14ac:dyDescent="0.2">
      <c r="A9" s="269" t="s">
        <v>72</v>
      </c>
      <c r="B9" s="200"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3"/>
    </row>
    <row r="10" spans="1:77" x14ac:dyDescent="0.2">
      <c r="A10" s="201">
        <v>3</v>
      </c>
      <c r="B10" s="435" t="s">
        <v>498</v>
      </c>
      <c r="C10" s="436"/>
      <c r="D10" s="437"/>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520</v>
      </c>
      <c r="B11" s="435" t="s">
        <v>497</v>
      </c>
      <c r="C11" s="436"/>
      <c r="D11" s="437"/>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1">
        <v>4</v>
      </c>
      <c r="B12" s="202"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1">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1">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1">
        <v>7</v>
      </c>
      <c r="B15" s="294" t="s">
        <v>521</v>
      </c>
      <c r="C15" s="295"/>
      <c r="D15" s="295"/>
      <c r="E15" s="232">
        <f>SUM(E10:E14)</f>
        <v>0</v>
      </c>
      <c r="F15" s="235">
        <f t="shared" ref="F15" si="0">SUM(F10:F14)</f>
        <v>0</v>
      </c>
      <c r="G15" s="235">
        <f t="shared" ref="G15:L15" si="1">SUM(G10:G14)</f>
        <v>0</v>
      </c>
      <c r="H15" s="235">
        <f t="shared" si="1"/>
        <v>0</v>
      </c>
      <c r="I15" s="235">
        <f t="shared" si="1"/>
        <v>0</v>
      </c>
      <c r="J15" s="235">
        <f t="shared" si="1"/>
        <v>0</v>
      </c>
      <c r="K15" s="236">
        <f t="shared" si="1"/>
        <v>0</v>
      </c>
      <c r="L15" s="232">
        <f t="shared" si="1"/>
        <v>0</v>
      </c>
      <c r="M15" s="235">
        <f t="shared" ref="M15" si="2">SUM(M10:M14)</f>
        <v>0</v>
      </c>
      <c r="N15" s="235">
        <f t="shared" ref="N15" si="3">SUM(N10:N14)</f>
        <v>0</v>
      </c>
      <c r="O15" s="235">
        <f>SUM(O10:O14)</f>
        <v>0</v>
      </c>
      <c r="P15" s="235">
        <f>SUM(P10:P14)</f>
        <v>0</v>
      </c>
      <c r="Q15" s="235">
        <f>SUM(Q10:Q14)</f>
        <v>0</v>
      </c>
      <c r="R15" s="236">
        <f>SUM(R10:R14)</f>
        <v>0</v>
      </c>
      <c r="S15" s="232">
        <f>SUM(S10:S14)</f>
        <v>0</v>
      </c>
      <c r="T15" s="235">
        <f t="shared" ref="T15" si="4">SUM(T10:T14)</f>
        <v>0</v>
      </c>
      <c r="U15" s="235">
        <f t="shared" ref="U15" si="5">SUM(U10:U14)</f>
        <v>0</v>
      </c>
      <c r="V15" s="235">
        <f>SUM(V10:V14)</f>
        <v>0</v>
      </c>
      <c r="W15" s="235">
        <f>SUM(W10:W14)</f>
        <v>0</v>
      </c>
      <c r="X15" s="235">
        <f>SUM(X10:X14)</f>
        <v>0</v>
      </c>
      <c r="Y15" s="235">
        <f>SUM(Y10:Y14)</f>
        <v>0</v>
      </c>
      <c r="Z15" s="232">
        <f>SUM(Z10:Z14)</f>
        <v>0</v>
      </c>
      <c r="AA15" s="235">
        <f t="shared" ref="AA15" si="6">SUM(AA10:AA14)</f>
        <v>0</v>
      </c>
      <c r="AB15" s="235">
        <f t="shared" ref="AB15" si="7">SUM(AB10:AB14)</f>
        <v>0</v>
      </c>
      <c r="AC15" s="235">
        <f>SUM(AC10:AC14)</f>
        <v>0</v>
      </c>
      <c r="AD15" s="235">
        <f>SUM(AD10:AD14)</f>
        <v>0</v>
      </c>
      <c r="AE15" s="235">
        <f>SUM(AE10:AE14)</f>
        <v>0</v>
      </c>
      <c r="AF15" s="235">
        <f>SUM(AF10:AF14)</f>
        <v>0</v>
      </c>
      <c r="AG15" s="232">
        <f>SUM(AG10:AG14)</f>
        <v>0</v>
      </c>
      <c r="AH15" s="235">
        <f t="shared" ref="AH15" si="8">SUM(AH10:AH14)</f>
        <v>0</v>
      </c>
      <c r="AI15" s="235">
        <f t="shared" ref="AI15:AN15" si="9">SUM(AI10:AI14)</f>
        <v>0</v>
      </c>
      <c r="AJ15" s="235">
        <f t="shared" si="9"/>
        <v>0</v>
      </c>
      <c r="AK15" s="235">
        <f t="shared" si="9"/>
        <v>0</v>
      </c>
      <c r="AL15" s="235">
        <f t="shared" si="9"/>
        <v>0</v>
      </c>
      <c r="AM15" s="236">
        <f t="shared" si="9"/>
        <v>0</v>
      </c>
      <c r="AN15" s="232">
        <f t="shared" si="9"/>
        <v>0</v>
      </c>
      <c r="AO15" s="235">
        <f t="shared" ref="AO15" si="10">SUM(AO10:AO14)</f>
        <v>0</v>
      </c>
      <c r="AP15" s="235">
        <f t="shared" ref="AP15:AU15" si="11">SUM(AP10:AP14)</f>
        <v>0</v>
      </c>
      <c r="AQ15" s="235">
        <f t="shared" si="11"/>
        <v>0</v>
      </c>
      <c r="AR15" s="235">
        <f t="shared" si="11"/>
        <v>0</v>
      </c>
      <c r="AS15" s="235">
        <f t="shared" si="11"/>
        <v>0</v>
      </c>
      <c r="AT15" s="236">
        <f t="shared" si="11"/>
        <v>0</v>
      </c>
      <c r="AU15" s="232">
        <f t="shared" si="11"/>
        <v>0</v>
      </c>
      <c r="AV15" s="235">
        <f t="shared" ref="AV15" si="12">SUM(AV10:AV14)</f>
        <v>0</v>
      </c>
      <c r="AW15" s="235">
        <f t="shared" ref="AW15:BB15" si="13">SUM(AW10:AW14)</f>
        <v>0</v>
      </c>
      <c r="AX15" s="235">
        <f t="shared" si="13"/>
        <v>0</v>
      </c>
      <c r="AY15" s="235">
        <f t="shared" si="13"/>
        <v>0</v>
      </c>
      <c r="AZ15" s="235">
        <f t="shared" si="13"/>
        <v>0</v>
      </c>
      <c r="BA15" s="236">
        <f t="shared" si="13"/>
        <v>0</v>
      </c>
      <c r="BB15" s="232">
        <f t="shared" si="13"/>
        <v>0</v>
      </c>
      <c r="BC15" s="235">
        <f t="shared" ref="BC15" si="14">SUM(BC10:BC14)</f>
        <v>0</v>
      </c>
      <c r="BD15" s="235">
        <f t="shared" ref="BD15:BI15" si="15">SUM(BD10:BD14)</f>
        <v>0</v>
      </c>
      <c r="BE15" s="235">
        <f t="shared" si="15"/>
        <v>0</v>
      </c>
      <c r="BF15" s="235">
        <f t="shared" si="15"/>
        <v>0</v>
      </c>
      <c r="BG15" s="235">
        <f t="shared" si="15"/>
        <v>0</v>
      </c>
      <c r="BH15" s="236">
        <f t="shared" si="15"/>
        <v>0</v>
      </c>
      <c r="BI15" s="232">
        <f t="shared" si="15"/>
        <v>0</v>
      </c>
      <c r="BJ15" s="235">
        <f t="shared" ref="BJ15" si="16">SUM(BJ10:BJ14)</f>
        <v>0</v>
      </c>
      <c r="BK15" s="235">
        <f t="shared" ref="BK15" si="17">SUM(BK10:BK14)</f>
        <v>0</v>
      </c>
      <c r="BL15" s="235">
        <f>SUM(BL10:BL14)</f>
        <v>0</v>
      </c>
      <c r="BM15" s="235">
        <f>SUM(BM10:BM14)</f>
        <v>0</v>
      </c>
      <c r="BN15" s="235">
        <f>SUM(BN10:BN14)</f>
        <v>0</v>
      </c>
      <c r="BO15" s="293">
        <f>SUM(BO10:BO14)</f>
        <v>0</v>
      </c>
    </row>
    <row r="16" spans="1:77" x14ac:dyDescent="0.2">
      <c r="A16" s="204" t="s">
        <v>80</v>
      </c>
      <c r="B16" s="205"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3"/>
    </row>
    <row r="17" spans="1:73" x14ac:dyDescent="0.2">
      <c r="A17" s="201">
        <v>1</v>
      </c>
      <c r="B17" s="202"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3"/>
    </row>
    <row r="18" spans="1:73" x14ac:dyDescent="0.2">
      <c r="A18" s="201">
        <v>2</v>
      </c>
      <c r="B18" s="202"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3"/>
    </row>
    <row r="19" spans="1:73" x14ac:dyDescent="0.2">
      <c r="A19" s="201">
        <v>3</v>
      </c>
      <c r="B19" s="202" t="s">
        <v>82</v>
      </c>
      <c r="C19" s="270"/>
      <c r="D19" s="271"/>
      <c r="E19" s="78">
        <f>SUM(E17:E18)</f>
        <v>0</v>
      </c>
      <c r="F19" s="92">
        <f t="shared" ref="F19" si="18">SUM(F17:F18)</f>
        <v>0</v>
      </c>
      <c r="G19" s="92">
        <f t="shared" ref="G19" si="19">SUM(G17:G18)</f>
        <v>0</v>
      </c>
      <c r="H19" s="92">
        <f>SUM(H17:H18)</f>
        <v>0</v>
      </c>
      <c r="I19" s="92">
        <f>SUM(I17:I18)</f>
        <v>0</v>
      </c>
      <c r="J19" s="92">
        <f>SUM(J17:J18)</f>
        <v>0</v>
      </c>
      <c r="K19" s="83">
        <f>SUM(K17:K18)</f>
        <v>0</v>
      </c>
      <c r="L19" s="78">
        <f>SUM(L17:L18)</f>
        <v>0</v>
      </c>
      <c r="M19" s="92">
        <f t="shared" ref="M19" si="20">SUM(M17:M18)</f>
        <v>0</v>
      </c>
      <c r="N19" s="92">
        <f t="shared" ref="N19:S19" si="21">SUM(N17:N18)</f>
        <v>0</v>
      </c>
      <c r="O19" s="92">
        <f t="shared" si="21"/>
        <v>0</v>
      </c>
      <c r="P19" s="92">
        <f t="shared" si="21"/>
        <v>0</v>
      </c>
      <c r="Q19" s="92">
        <f t="shared" si="21"/>
        <v>0</v>
      </c>
      <c r="R19" s="83">
        <f t="shared" si="21"/>
        <v>0</v>
      </c>
      <c r="S19" s="78">
        <f t="shared" si="21"/>
        <v>0</v>
      </c>
      <c r="T19" s="92">
        <f t="shared" ref="T19" si="22">SUM(T17:T18)</f>
        <v>0</v>
      </c>
      <c r="U19" s="92">
        <f t="shared" ref="U19:AG19" si="23">SUM(U17:U18)</f>
        <v>0</v>
      </c>
      <c r="V19" s="92">
        <f t="shared" si="23"/>
        <v>0</v>
      </c>
      <c r="W19" s="92">
        <f t="shared" si="23"/>
        <v>0</v>
      </c>
      <c r="X19" s="92">
        <f t="shared" si="23"/>
        <v>0</v>
      </c>
      <c r="Y19" s="83">
        <f t="shared" si="23"/>
        <v>0</v>
      </c>
      <c r="Z19" s="78">
        <f t="shared" si="23"/>
        <v>0</v>
      </c>
      <c r="AA19" s="92">
        <f t="shared" si="23"/>
        <v>0</v>
      </c>
      <c r="AB19" s="92">
        <f t="shared" si="23"/>
        <v>0</v>
      </c>
      <c r="AC19" s="92">
        <f t="shared" si="23"/>
        <v>0</v>
      </c>
      <c r="AD19" s="92">
        <f t="shared" si="23"/>
        <v>0</v>
      </c>
      <c r="AE19" s="92">
        <f t="shared" si="23"/>
        <v>0</v>
      </c>
      <c r="AF19" s="83">
        <f t="shared" si="23"/>
        <v>0</v>
      </c>
      <c r="AG19" s="78">
        <f t="shared" si="23"/>
        <v>0</v>
      </c>
      <c r="AH19" s="92">
        <f t="shared" ref="AH19" si="24">SUM(AH17:AH18)</f>
        <v>0</v>
      </c>
      <c r="AI19" s="92">
        <f t="shared" ref="AI19:AN19" si="25">SUM(AI17:AI18)</f>
        <v>0</v>
      </c>
      <c r="AJ19" s="92">
        <f t="shared" si="25"/>
        <v>0</v>
      </c>
      <c r="AK19" s="92">
        <f t="shared" si="25"/>
        <v>0</v>
      </c>
      <c r="AL19" s="92">
        <f t="shared" si="25"/>
        <v>0</v>
      </c>
      <c r="AM19" s="83">
        <f t="shared" si="25"/>
        <v>0</v>
      </c>
      <c r="AN19" s="78">
        <f t="shared" si="25"/>
        <v>0</v>
      </c>
      <c r="AO19" s="92">
        <f t="shared" ref="AO19" si="26">SUM(AO17:AO18)</f>
        <v>0</v>
      </c>
      <c r="AP19" s="92">
        <f t="shared" ref="AP19:AU19" si="27">SUM(AP17:AP18)</f>
        <v>0</v>
      </c>
      <c r="AQ19" s="92">
        <f t="shared" si="27"/>
        <v>0</v>
      </c>
      <c r="AR19" s="92">
        <f t="shared" si="27"/>
        <v>0</v>
      </c>
      <c r="AS19" s="92">
        <f t="shared" si="27"/>
        <v>0</v>
      </c>
      <c r="AT19" s="83">
        <f t="shared" si="27"/>
        <v>0</v>
      </c>
      <c r="AU19" s="78">
        <f t="shared" si="27"/>
        <v>0</v>
      </c>
      <c r="AV19" s="92">
        <f t="shared" ref="AV19" si="28">SUM(AV17:AV18)</f>
        <v>0</v>
      </c>
      <c r="AW19" s="92">
        <f t="shared" ref="AW19:BI19" si="29">SUM(AW17:AW18)</f>
        <v>0</v>
      </c>
      <c r="AX19" s="92">
        <f t="shared" si="29"/>
        <v>0</v>
      </c>
      <c r="AY19" s="92">
        <f t="shared" si="29"/>
        <v>0</v>
      </c>
      <c r="AZ19" s="92">
        <f t="shared" si="29"/>
        <v>0</v>
      </c>
      <c r="BA19" s="83">
        <f t="shared" si="29"/>
        <v>0</v>
      </c>
      <c r="BB19" s="78">
        <f t="shared" si="29"/>
        <v>0</v>
      </c>
      <c r="BC19" s="92">
        <f t="shared" si="29"/>
        <v>0</v>
      </c>
      <c r="BD19" s="92">
        <f t="shared" si="29"/>
        <v>0</v>
      </c>
      <c r="BE19" s="92">
        <f t="shared" si="29"/>
        <v>0</v>
      </c>
      <c r="BF19" s="92">
        <f t="shared" si="29"/>
        <v>0</v>
      </c>
      <c r="BG19" s="92">
        <f t="shared" si="29"/>
        <v>0</v>
      </c>
      <c r="BH19" s="83">
        <f t="shared" si="29"/>
        <v>0</v>
      </c>
      <c r="BI19" s="78">
        <f t="shared" si="29"/>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3"/>
    </row>
    <row r="20" spans="1:73" x14ac:dyDescent="0.2">
      <c r="A20" s="204" t="s">
        <v>83</v>
      </c>
      <c r="B20" s="205" t="s">
        <v>444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3"/>
    </row>
    <row r="21" spans="1:73" x14ac:dyDescent="0.2">
      <c r="A21" s="201">
        <v>1</v>
      </c>
      <c r="B21" s="202"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3"/>
    </row>
    <row r="22" spans="1:73" x14ac:dyDescent="0.2">
      <c r="A22" s="201">
        <v>2</v>
      </c>
      <c r="B22" s="202"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3"/>
    </row>
    <row r="23" spans="1:73" x14ac:dyDescent="0.2">
      <c r="A23" s="201">
        <v>3</v>
      </c>
      <c r="B23" s="202"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3"/>
    </row>
    <row r="24" spans="1:73" x14ac:dyDescent="0.2">
      <c r="A24" s="201">
        <v>4</v>
      </c>
      <c r="B24" s="202"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3"/>
    </row>
    <row r="25" spans="1:73" ht="13.5" thickBot="1" x14ac:dyDescent="0.25">
      <c r="A25" s="206">
        <v>5</v>
      </c>
      <c r="B25" s="207" t="s">
        <v>86</v>
      </c>
      <c r="C25" s="284"/>
      <c r="D25" s="285"/>
      <c r="E25" s="100">
        <f>SUM(E21:E24)</f>
        <v>0</v>
      </c>
      <c r="F25" s="103">
        <f t="shared" ref="F25" si="30">SUM(F21:F24)</f>
        <v>0</v>
      </c>
      <c r="G25" s="103">
        <f t="shared" ref="G25" si="31">SUM(G21:G24)</f>
        <v>0</v>
      </c>
      <c r="H25" s="103">
        <f>SUM(H21:H24)</f>
        <v>0</v>
      </c>
      <c r="I25" s="103">
        <f>SUM(I21:I24)</f>
        <v>0</v>
      </c>
      <c r="J25" s="103">
        <f>SUM(J21:J24)</f>
        <v>0</v>
      </c>
      <c r="K25" s="102">
        <f>SUM(K21:K24)</f>
        <v>0</v>
      </c>
      <c r="L25" s="100">
        <f>SUM(L21:L24)</f>
        <v>0</v>
      </c>
      <c r="M25" s="103">
        <f t="shared" ref="M25" si="32">SUM(M21:M24)</f>
        <v>0</v>
      </c>
      <c r="N25" s="103">
        <f t="shared" ref="N25:S25" si="33">SUM(N21:N24)</f>
        <v>0</v>
      </c>
      <c r="O25" s="103">
        <f t="shared" si="33"/>
        <v>0</v>
      </c>
      <c r="P25" s="103">
        <f t="shared" si="33"/>
        <v>0</v>
      </c>
      <c r="Q25" s="103">
        <f t="shared" si="33"/>
        <v>0</v>
      </c>
      <c r="R25" s="102">
        <f t="shared" si="33"/>
        <v>0</v>
      </c>
      <c r="S25" s="100">
        <f t="shared" si="33"/>
        <v>0</v>
      </c>
      <c r="T25" s="103">
        <f t="shared" ref="T25" si="34">SUM(T21:T24)</f>
        <v>0</v>
      </c>
      <c r="U25" s="103">
        <f t="shared" ref="U25:BO25" si="35">SUM(U21:U24)</f>
        <v>0</v>
      </c>
      <c r="V25" s="103">
        <f t="shared" si="35"/>
        <v>0</v>
      </c>
      <c r="W25" s="103">
        <f t="shared" si="35"/>
        <v>0</v>
      </c>
      <c r="X25" s="103">
        <f t="shared" si="35"/>
        <v>0</v>
      </c>
      <c r="Y25" s="102">
        <f t="shared" si="35"/>
        <v>0</v>
      </c>
      <c r="Z25" s="100">
        <f t="shared" si="35"/>
        <v>0</v>
      </c>
      <c r="AA25" s="103">
        <f t="shared" si="35"/>
        <v>0</v>
      </c>
      <c r="AB25" s="103">
        <f t="shared" si="35"/>
        <v>0</v>
      </c>
      <c r="AC25" s="103">
        <f t="shared" si="35"/>
        <v>0</v>
      </c>
      <c r="AD25" s="103">
        <f t="shared" si="35"/>
        <v>0</v>
      </c>
      <c r="AE25" s="103">
        <f t="shared" si="35"/>
        <v>0</v>
      </c>
      <c r="AF25" s="102">
        <f t="shared" si="35"/>
        <v>0</v>
      </c>
      <c r="AG25" s="100">
        <f t="shared" si="35"/>
        <v>0</v>
      </c>
      <c r="AH25" s="103">
        <f t="shared" si="35"/>
        <v>0</v>
      </c>
      <c r="AI25" s="103">
        <f t="shared" si="35"/>
        <v>0</v>
      </c>
      <c r="AJ25" s="103">
        <f t="shared" si="35"/>
        <v>0</v>
      </c>
      <c r="AK25" s="103">
        <f t="shared" si="35"/>
        <v>0</v>
      </c>
      <c r="AL25" s="103">
        <f t="shared" si="35"/>
        <v>0</v>
      </c>
      <c r="AM25" s="102">
        <f t="shared" si="35"/>
        <v>0</v>
      </c>
      <c r="AN25" s="100">
        <f t="shared" si="35"/>
        <v>0</v>
      </c>
      <c r="AO25" s="103">
        <f t="shared" si="35"/>
        <v>0</v>
      </c>
      <c r="AP25" s="103">
        <f t="shared" si="35"/>
        <v>0</v>
      </c>
      <c r="AQ25" s="103">
        <f t="shared" si="35"/>
        <v>0</v>
      </c>
      <c r="AR25" s="103">
        <f t="shared" si="35"/>
        <v>0</v>
      </c>
      <c r="AS25" s="103">
        <f t="shared" si="35"/>
        <v>0</v>
      </c>
      <c r="AT25" s="102">
        <f t="shared" si="35"/>
        <v>0</v>
      </c>
      <c r="AU25" s="100">
        <f t="shared" si="35"/>
        <v>0</v>
      </c>
      <c r="AV25" s="103">
        <f t="shared" si="35"/>
        <v>0</v>
      </c>
      <c r="AW25" s="103">
        <f t="shared" si="35"/>
        <v>0</v>
      </c>
      <c r="AX25" s="103">
        <f t="shared" si="35"/>
        <v>0</v>
      </c>
      <c r="AY25" s="103">
        <f t="shared" si="35"/>
        <v>0</v>
      </c>
      <c r="AZ25" s="103">
        <f t="shared" si="35"/>
        <v>0</v>
      </c>
      <c r="BA25" s="102">
        <f t="shared" si="35"/>
        <v>0</v>
      </c>
      <c r="BB25" s="100">
        <f t="shared" si="35"/>
        <v>0</v>
      </c>
      <c r="BC25" s="103">
        <f t="shared" si="35"/>
        <v>0</v>
      </c>
      <c r="BD25" s="103">
        <f t="shared" si="35"/>
        <v>0</v>
      </c>
      <c r="BE25" s="103">
        <f t="shared" si="35"/>
        <v>0</v>
      </c>
      <c r="BF25" s="103">
        <f t="shared" si="35"/>
        <v>0</v>
      </c>
      <c r="BG25" s="103">
        <f t="shared" si="35"/>
        <v>0</v>
      </c>
      <c r="BH25" s="102">
        <f t="shared" si="35"/>
        <v>0</v>
      </c>
      <c r="BI25" s="100">
        <f t="shared" si="35"/>
        <v>0</v>
      </c>
      <c r="BJ25" s="103">
        <f t="shared" si="35"/>
        <v>0</v>
      </c>
      <c r="BK25" s="103">
        <f t="shared" si="35"/>
        <v>0</v>
      </c>
      <c r="BL25" s="103">
        <f t="shared" si="35"/>
        <v>0</v>
      </c>
      <c r="BM25" s="103">
        <f t="shared" si="35"/>
        <v>0</v>
      </c>
      <c r="BN25" s="103">
        <f t="shared" si="35"/>
        <v>0</v>
      </c>
      <c r="BO25" s="102">
        <f t="shared" si="35"/>
        <v>0</v>
      </c>
      <c r="BP25" s="275"/>
      <c r="BQ25" s="275"/>
      <c r="BR25" s="275"/>
      <c r="BS25" s="275"/>
      <c r="BT25" s="275"/>
      <c r="BU25" s="173"/>
    </row>
    <row r="26" spans="1:73" x14ac:dyDescent="0.2">
      <c r="A26" s="260"/>
      <c r="B26" s="445"/>
      <c r="C26" s="445"/>
      <c r="D26" s="445"/>
      <c r="E26" s="261"/>
      <c r="F26" s="261"/>
      <c r="G26" s="261"/>
      <c r="H26" s="261"/>
      <c r="I26" s="261"/>
      <c r="J26" s="261"/>
      <c r="K26" s="261"/>
    </row>
    <row r="27" spans="1:73" x14ac:dyDescent="0.2">
      <c r="A27" s="261"/>
      <c r="B27" s="446"/>
      <c r="C27" s="446"/>
      <c r="D27" s="446"/>
      <c r="E27" s="275"/>
      <c r="F27" s="275"/>
      <c r="G27" s="275"/>
      <c r="H27" s="275"/>
      <c r="I27" s="275"/>
      <c r="J27" s="275"/>
      <c r="K27" s="275"/>
    </row>
    <row r="28" spans="1:73" x14ac:dyDescent="0.2">
      <c r="A28" s="260"/>
      <c r="B28" s="447"/>
      <c r="C28" s="447"/>
      <c r="D28" s="447"/>
      <c r="E28" s="286"/>
      <c r="F28" s="286"/>
      <c r="G28" s="286"/>
      <c r="H28" s="286"/>
      <c r="I28" s="286"/>
      <c r="J28" s="286"/>
      <c r="K28" s="286"/>
    </row>
    <row r="29" spans="1:73" x14ac:dyDescent="0.2">
      <c r="A29" s="275"/>
      <c r="B29" s="444"/>
      <c r="C29" s="448"/>
      <c r="D29" s="448"/>
      <c r="E29" s="287"/>
      <c r="F29" s="287"/>
      <c r="G29" s="288"/>
      <c r="H29" s="287"/>
      <c r="I29" s="287"/>
      <c r="J29" s="287"/>
      <c r="K29" s="287"/>
    </row>
    <row r="30" spans="1:73" x14ac:dyDescent="0.2">
      <c r="A30" s="275"/>
      <c r="B30" s="444"/>
      <c r="C30" s="444"/>
      <c r="D30" s="444"/>
      <c r="E30" s="289"/>
      <c r="F30" s="289"/>
      <c r="G30" s="289"/>
      <c r="H30" s="289"/>
      <c r="I30" s="289"/>
      <c r="J30" s="289"/>
      <c r="K30" s="289"/>
    </row>
    <row r="31" spans="1:73" x14ac:dyDescent="0.2">
      <c r="A31" s="275"/>
      <c r="B31" s="444"/>
      <c r="C31" s="444"/>
      <c r="D31" s="444"/>
      <c r="E31" s="289"/>
      <c r="F31" s="289"/>
      <c r="G31" s="289"/>
      <c r="H31" s="289"/>
      <c r="I31" s="289"/>
      <c r="J31" s="289"/>
      <c r="K31" s="289"/>
    </row>
    <row r="32" spans="1:73" x14ac:dyDescent="0.2">
      <c r="A32" s="276"/>
      <c r="B32" s="447"/>
      <c r="C32" s="447"/>
      <c r="D32" s="447"/>
      <c r="E32" s="286"/>
      <c r="F32" s="286"/>
      <c r="G32" s="286"/>
      <c r="H32" s="286"/>
      <c r="I32" s="286"/>
      <c r="J32" s="286"/>
      <c r="K32" s="286"/>
    </row>
    <row r="33" spans="1:11" x14ac:dyDescent="0.2">
      <c r="A33" s="275"/>
      <c r="B33" s="447"/>
      <c r="C33" s="447"/>
      <c r="D33" s="447"/>
      <c r="E33" s="286"/>
      <c r="F33" s="286"/>
      <c r="G33" s="286"/>
      <c r="H33" s="286"/>
      <c r="I33" s="286"/>
      <c r="J33" s="286"/>
      <c r="K33" s="286"/>
    </row>
    <row r="34" spans="1:11" x14ac:dyDescent="0.2">
      <c r="A34" s="275"/>
      <c r="B34" s="447"/>
      <c r="C34" s="447"/>
      <c r="D34" s="447"/>
      <c r="E34" s="286"/>
      <c r="F34" s="286"/>
      <c r="G34" s="286"/>
      <c r="H34" s="286"/>
      <c r="I34" s="286"/>
      <c r="J34" s="286"/>
      <c r="K34" s="286"/>
    </row>
    <row r="35" spans="1:11" x14ac:dyDescent="0.2">
      <c r="A35" s="276"/>
      <c r="B35" s="447"/>
      <c r="C35" s="447"/>
      <c r="D35" s="447"/>
      <c r="E35" s="286"/>
      <c r="F35" s="286"/>
      <c r="G35" s="286"/>
      <c r="H35" s="286"/>
      <c r="I35" s="286"/>
      <c r="J35" s="286"/>
      <c r="K35" s="286"/>
    </row>
    <row r="36" spans="1:11" x14ac:dyDescent="0.2">
      <c r="A36" s="275"/>
      <c r="B36" s="447"/>
      <c r="C36" s="447"/>
      <c r="D36" s="447"/>
      <c r="E36" s="286"/>
      <c r="F36" s="286"/>
      <c r="G36" s="286"/>
      <c r="H36" s="286"/>
      <c r="I36" s="286"/>
      <c r="J36" s="286"/>
      <c r="K36" s="286"/>
    </row>
    <row r="37" spans="1:11" x14ac:dyDescent="0.2">
      <c r="A37" s="275"/>
      <c r="B37" s="447"/>
      <c r="C37" s="447"/>
      <c r="D37" s="447"/>
      <c r="E37" s="286"/>
      <c r="F37" s="286"/>
      <c r="G37" s="286"/>
      <c r="H37" s="286"/>
      <c r="I37" s="286"/>
      <c r="J37" s="286"/>
      <c r="K37" s="286"/>
    </row>
    <row r="38" spans="1:11" x14ac:dyDescent="0.2">
      <c r="A38" s="275"/>
      <c r="B38" s="447"/>
      <c r="C38" s="447"/>
      <c r="D38" s="447"/>
      <c r="E38" s="286"/>
      <c r="F38" s="286"/>
      <c r="G38" s="286"/>
      <c r="H38" s="286"/>
      <c r="I38" s="286"/>
      <c r="J38" s="286"/>
      <c r="K38" s="286"/>
    </row>
    <row r="39" spans="1:11" x14ac:dyDescent="0.2">
      <c r="A39" s="275"/>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pageMargins left="0.74803149606299202" right="0.74803149606299202" top="0.98425196850393704" bottom="0.98425196850393704" header="0.511811023622047" footer="0.511811023622047"/>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שיבולת קופת תגמולים בע"מ</v>
      </c>
    </row>
    <row r="3" spans="1:39" ht="15.75" x14ac:dyDescent="0.25">
      <c r="B3" s="183" t="str">
        <f>CONCATENATE(הוראות!Z13,הוראות!F13)</f>
        <v>הנתונים ביחידות בודדות לשנת 2020</v>
      </c>
    </row>
    <row r="4" spans="1:39" ht="12.75" customHeight="1" x14ac:dyDescent="0.2">
      <c r="B4" t="s">
        <v>423</v>
      </c>
      <c r="C4" s="394" t="s">
        <v>140</v>
      </c>
      <c r="D4" s="395"/>
      <c r="E4" s="395"/>
      <c r="F4" s="395"/>
      <c r="G4" s="395"/>
      <c r="H4" s="395"/>
      <c r="I4" s="395"/>
      <c r="J4" s="395"/>
      <c r="K4" s="395"/>
      <c r="L4" s="395"/>
      <c r="M4" s="395"/>
      <c r="N4" s="395"/>
      <c r="O4" s="395"/>
      <c r="P4" s="396"/>
      <c r="Q4" s="394" t="s">
        <v>141</v>
      </c>
      <c r="R4" s="395"/>
      <c r="S4" s="395"/>
      <c r="T4" s="395"/>
      <c r="U4" s="395"/>
      <c r="V4" s="395"/>
      <c r="W4" s="395"/>
      <c r="X4" s="395"/>
      <c r="Y4" s="395"/>
      <c r="Z4" s="395"/>
      <c r="AA4" s="395"/>
      <c r="AB4" s="395"/>
      <c r="AC4" s="395"/>
      <c r="AD4" s="396"/>
      <c r="AE4" s="402" t="s">
        <v>142</v>
      </c>
      <c r="AF4" s="403"/>
      <c r="AG4" s="403"/>
      <c r="AH4" s="403"/>
      <c r="AI4" s="403"/>
      <c r="AJ4" s="403"/>
      <c r="AK4" s="404"/>
    </row>
    <row r="5" spans="1:39" x14ac:dyDescent="0.2">
      <c r="B5" s="159"/>
      <c r="C5" s="458" t="s">
        <v>96</v>
      </c>
      <c r="D5" s="409"/>
      <c r="E5" s="409"/>
      <c r="F5" s="409"/>
      <c r="G5" s="409"/>
      <c r="H5" s="409"/>
      <c r="I5" s="410"/>
      <c r="J5" s="458" t="s">
        <v>97</v>
      </c>
      <c r="K5" s="409"/>
      <c r="L5" s="409"/>
      <c r="M5" s="409"/>
      <c r="N5" s="409"/>
      <c r="O5" s="409"/>
      <c r="P5" s="410"/>
      <c r="Q5" s="458" t="s">
        <v>96</v>
      </c>
      <c r="R5" s="409"/>
      <c r="S5" s="409"/>
      <c r="T5" s="409"/>
      <c r="U5" s="409"/>
      <c r="V5" s="409"/>
      <c r="W5" s="410"/>
      <c r="X5" s="458" t="s">
        <v>97</v>
      </c>
      <c r="Y5" s="409"/>
      <c r="Z5" s="409"/>
      <c r="AA5" s="409"/>
      <c r="AB5" s="409"/>
      <c r="AC5" s="409"/>
      <c r="AD5" s="410"/>
      <c r="AE5" s="457"/>
      <c r="AF5" s="407"/>
      <c r="AG5" s="407"/>
      <c r="AH5" s="407"/>
      <c r="AI5" s="407"/>
      <c r="AJ5" s="407"/>
      <c r="AK5" s="408"/>
    </row>
    <row r="6" spans="1:39" ht="12.75" customHeight="1" x14ac:dyDescent="0.2">
      <c r="A6" s="159"/>
      <c r="B6" s="159"/>
      <c r="C6" s="456" t="s">
        <v>32</v>
      </c>
      <c r="D6" s="398" t="s">
        <v>33</v>
      </c>
      <c r="E6" s="398"/>
      <c r="F6" s="398"/>
      <c r="G6" s="398"/>
      <c r="H6" s="398"/>
      <c r="I6" s="399"/>
      <c r="J6" s="456" t="str">
        <f>C6</f>
        <v>סה"כ מספר תביעות</v>
      </c>
      <c r="K6" s="398" t="s">
        <v>33</v>
      </c>
      <c r="L6" s="398"/>
      <c r="M6" s="398"/>
      <c r="N6" s="398"/>
      <c r="O6" s="398"/>
      <c r="P6" s="399"/>
      <c r="Q6" s="456" t="str">
        <f>C6</f>
        <v>סה"כ מספר תביעות</v>
      </c>
      <c r="R6" s="398" t="s">
        <v>33</v>
      </c>
      <c r="S6" s="398"/>
      <c r="T6" s="398"/>
      <c r="U6" s="398"/>
      <c r="V6" s="398"/>
      <c r="W6" s="399"/>
      <c r="X6" s="456" t="str">
        <f>Q6</f>
        <v>סה"כ מספר תביעות</v>
      </c>
      <c r="Y6" s="398" t="s">
        <v>33</v>
      </c>
      <c r="Z6" s="398"/>
      <c r="AA6" s="398"/>
      <c r="AB6" s="398"/>
      <c r="AC6" s="398"/>
      <c r="AD6" s="399"/>
      <c r="AE6" s="456" t="str">
        <f>X6</f>
        <v>סה"כ מספר תביעות</v>
      </c>
      <c r="AF6" s="398" t="s">
        <v>33</v>
      </c>
      <c r="AG6" s="398"/>
      <c r="AH6" s="398"/>
      <c r="AI6" s="398"/>
      <c r="AJ6" s="398"/>
      <c r="AK6" s="399"/>
    </row>
    <row r="7" spans="1:39" ht="25.5" customHeight="1" x14ac:dyDescent="0.2">
      <c r="A7" s="159"/>
      <c r="B7" s="411" t="s">
        <v>34</v>
      </c>
      <c r="C7" s="401"/>
      <c r="D7" s="238" t="s">
        <v>493</v>
      </c>
      <c r="E7" s="47" t="s">
        <v>494</v>
      </c>
      <c r="F7" s="47" t="s">
        <v>392</v>
      </c>
      <c r="G7" s="47" t="s">
        <v>393</v>
      </c>
      <c r="H7" s="47" t="s">
        <v>394</v>
      </c>
      <c r="I7" s="160" t="s">
        <v>41</v>
      </c>
      <c r="J7" s="401"/>
      <c r="K7" s="238" t="s">
        <v>493</v>
      </c>
      <c r="L7" s="47" t="s">
        <v>494</v>
      </c>
      <c r="M7" s="47" t="s">
        <v>392</v>
      </c>
      <c r="N7" s="47" t="s">
        <v>393</v>
      </c>
      <c r="O7" s="47" t="s">
        <v>394</v>
      </c>
      <c r="P7" s="160" t="s">
        <v>41</v>
      </c>
      <c r="Q7" s="401"/>
      <c r="R7" s="238" t="s">
        <v>493</v>
      </c>
      <c r="S7" s="47" t="s">
        <v>494</v>
      </c>
      <c r="T7" s="47" t="s">
        <v>392</v>
      </c>
      <c r="U7" s="47" t="s">
        <v>393</v>
      </c>
      <c r="V7" s="47" t="s">
        <v>394</v>
      </c>
      <c r="W7" s="160" t="s">
        <v>41</v>
      </c>
      <c r="X7" s="401"/>
      <c r="Y7" s="238" t="s">
        <v>493</v>
      </c>
      <c r="Z7" s="47" t="s">
        <v>494</v>
      </c>
      <c r="AA7" s="47" t="s">
        <v>392</v>
      </c>
      <c r="AB7" s="47" t="s">
        <v>393</v>
      </c>
      <c r="AC7" s="47" t="s">
        <v>394</v>
      </c>
      <c r="AD7" s="160" t="s">
        <v>41</v>
      </c>
      <c r="AE7" s="401"/>
      <c r="AF7" s="238" t="s">
        <v>493</v>
      </c>
      <c r="AG7" s="47" t="s">
        <v>494</v>
      </c>
      <c r="AH7" s="47" t="s">
        <v>392</v>
      </c>
      <c r="AI7" s="47" t="s">
        <v>393</v>
      </c>
      <c r="AJ7" s="47" t="s">
        <v>394</v>
      </c>
      <c r="AK7" s="160" t="s">
        <v>41</v>
      </c>
    </row>
    <row r="8" spans="1:39" ht="12.75" customHeight="1" x14ac:dyDescent="0.2">
      <c r="A8" s="159"/>
      <c r="B8" s="412"/>
      <c r="C8" s="245" t="s">
        <v>42</v>
      </c>
      <c r="D8" s="240" t="s">
        <v>43</v>
      </c>
      <c r="E8" s="161" t="s">
        <v>44</v>
      </c>
      <c r="F8" s="161" t="s">
        <v>45</v>
      </c>
      <c r="G8" s="161" t="s">
        <v>46</v>
      </c>
      <c r="H8" s="161" t="s">
        <v>47</v>
      </c>
      <c r="I8" s="162"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3" t="s">
        <v>72</v>
      </c>
      <c r="B9" s="164" t="s">
        <v>73</v>
      </c>
      <c r="C9" s="246"/>
      <c r="D9" s="241"/>
      <c r="E9" s="175"/>
      <c r="F9" s="175"/>
      <c r="G9" s="175"/>
      <c r="H9" s="175"/>
      <c r="I9" s="176"/>
      <c r="J9" s="246"/>
      <c r="K9" s="241"/>
      <c r="L9" s="175"/>
      <c r="M9" s="175"/>
      <c r="N9" s="175"/>
      <c r="O9" s="175"/>
      <c r="P9" s="176"/>
      <c r="Q9" s="246"/>
      <c r="R9" s="241"/>
      <c r="S9" s="175"/>
      <c r="T9" s="175"/>
      <c r="U9" s="175"/>
      <c r="V9" s="175"/>
      <c r="W9" s="176"/>
      <c r="X9" s="246"/>
      <c r="Y9" s="241"/>
      <c r="Z9" s="175"/>
      <c r="AA9" s="175"/>
      <c r="AB9" s="175"/>
      <c r="AC9" s="175"/>
      <c r="AD9" s="176"/>
      <c r="AE9" s="246"/>
      <c r="AF9" s="174"/>
      <c r="AG9" s="175"/>
      <c r="AH9" s="175"/>
      <c r="AI9" s="175"/>
      <c r="AJ9" s="175"/>
      <c r="AK9" s="176"/>
    </row>
    <row r="10" spans="1:39" x14ac:dyDescent="0.2">
      <c r="A10" s="166">
        <v>1</v>
      </c>
      <c r="B10" s="167" t="s">
        <v>74</v>
      </c>
      <c r="C10" s="316"/>
      <c r="D10" s="242"/>
      <c r="E10" s="177"/>
      <c r="F10" s="177"/>
      <c r="G10" s="177"/>
      <c r="H10" s="177"/>
      <c r="I10" s="178"/>
      <c r="J10" s="316"/>
      <c r="K10" s="242"/>
      <c r="L10" s="177"/>
      <c r="M10" s="177"/>
      <c r="N10" s="177"/>
      <c r="O10" s="177"/>
      <c r="P10" s="178"/>
      <c r="Q10" s="316"/>
      <c r="R10" s="242"/>
      <c r="S10" s="177"/>
      <c r="T10" s="177"/>
      <c r="U10" s="177"/>
      <c r="V10" s="177"/>
      <c r="W10" s="178"/>
      <c r="X10" s="316"/>
      <c r="Y10" s="242"/>
      <c r="Z10" s="177"/>
      <c r="AA10" s="177"/>
      <c r="AB10" s="177"/>
      <c r="AC10" s="177"/>
      <c r="AD10" s="178"/>
      <c r="AE10" s="316"/>
      <c r="AF10" s="179"/>
      <c r="AG10" s="177"/>
      <c r="AH10" s="177"/>
      <c r="AI10" s="177"/>
      <c r="AJ10" s="177"/>
      <c r="AK10" s="178"/>
    </row>
    <row r="11" spans="1:39" ht="12.75" customHeight="1" x14ac:dyDescent="0.2">
      <c r="A11" s="166">
        <f>A10+1</f>
        <v>2</v>
      </c>
      <c r="B11" s="167" t="s">
        <v>75</v>
      </c>
      <c r="C11" s="316"/>
      <c r="D11" s="242"/>
      <c r="E11" s="177"/>
      <c r="F11" s="177"/>
      <c r="G11" s="177"/>
      <c r="H11" s="177"/>
      <c r="I11" s="178"/>
      <c r="J11" s="316"/>
      <c r="K11" s="242"/>
      <c r="L11" s="177"/>
      <c r="M11" s="177"/>
      <c r="N11" s="177"/>
      <c r="O11" s="177"/>
      <c r="P11" s="178"/>
      <c r="Q11" s="316"/>
      <c r="R11" s="242"/>
      <c r="S11" s="177"/>
      <c r="T11" s="177"/>
      <c r="U11" s="177"/>
      <c r="V11" s="177"/>
      <c r="W11" s="178"/>
      <c r="X11" s="316"/>
      <c r="Y11" s="242"/>
      <c r="Z11" s="177"/>
      <c r="AA11" s="177"/>
      <c r="AB11" s="177"/>
      <c r="AC11" s="177"/>
      <c r="AD11" s="178"/>
      <c r="AE11" s="316"/>
      <c r="AF11" s="179"/>
      <c r="AG11" s="177"/>
      <c r="AH11" s="177"/>
      <c r="AI11" s="177"/>
      <c r="AJ11" s="177"/>
      <c r="AK11" s="178"/>
    </row>
    <row r="12" spans="1:39" x14ac:dyDescent="0.2">
      <c r="A12" s="166">
        <v>3</v>
      </c>
      <c r="B12" s="167" t="s">
        <v>496</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row>
    <row r="13" spans="1:39" x14ac:dyDescent="0.2">
      <c r="A13" s="166" t="s">
        <v>520</v>
      </c>
      <c r="B13" s="167" t="s">
        <v>497</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6">
        <v>4</v>
      </c>
      <c r="B14" s="167"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row>
    <row r="15" spans="1:39" x14ac:dyDescent="0.2">
      <c r="A15" s="166">
        <v>5</v>
      </c>
      <c r="B15" s="167"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6">
        <v>6</v>
      </c>
      <c r="B16" s="167"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row>
    <row r="17" spans="1:37" ht="12.75" customHeight="1" x14ac:dyDescent="0.2">
      <c r="A17" s="166">
        <v>7</v>
      </c>
      <c r="B17" s="170" t="s">
        <v>519</v>
      </c>
      <c r="C17" s="248">
        <f t="shared" ref="C17" si="0">SUM(C12:C16)</f>
        <v>0</v>
      </c>
      <c r="D17" s="231">
        <f t="shared" ref="D17:AG17" si="1">SUM(D12:D16)</f>
        <v>0</v>
      </c>
      <c r="E17" s="32">
        <f t="shared" si="1"/>
        <v>0</v>
      </c>
      <c r="F17" s="29">
        <f t="shared" si="1"/>
        <v>0</v>
      </c>
      <c r="G17" s="29">
        <f t="shared" si="1"/>
        <v>0</v>
      </c>
      <c r="H17" s="29">
        <f t="shared" si="1"/>
        <v>0</v>
      </c>
      <c r="I17" s="33">
        <f t="shared" si="1"/>
        <v>0</v>
      </c>
      <c r="J17" s="248">
        <f t="shared" si="1"/>
        <v>0</v>
      </c>
      <c r="K17" s="231">
        <f t="shared" si="1"/>
        <v>0</v>
      </c>
      <c r="L17" s="32">
        <f t="shared" si="1"/>
        <v>0</v>
      </c>
      <c r="M17" s="29">
        <f t="shared" si="1"/>
        <v>0</v>
      </c>
      <c r="N17" s="29">
        <f t="shared" si="1"/>
        <v>0</v>
      </c>
      <c r="O17" s="29">
        <f t="shared" si="1"/>
        <v>0</v>
      </c>
      <c r="P17" s="33">
        <f t="shared" si="1"/>
        <v>0</v>
      </c>
      <c r="Q17" s="248">
        <f t="shared" si="1"/>
        <v>0</v>
      </c>
      <c r="R17" s="231">
        <f t="shared" si="1"/>
        <v>0</v>
      </c>
      <c r="S17" s="32">
        <f t="shared" si="1"/>
        <v>0</v>
      </c>
      <c r="T17" s="29">
        <f t="shared" si="1"/>
        <v>0</v>
      </c>
      <c r="U17" s="29">
        <f t="shared" si="1"/>
        <v>0</v>
      </c>
      <c r="V17" s="29">
        <f t="shared" si="1"/>
        <v>0</v>
      </c>
      <c r="W17" s="33">
        <f t="shared" si="1"/>
        <v>0</v>
      </c>
      <c r="X17" s="248">
        <f t="shared" si="1"/>
        <v>0</v>
      </c>
      <c r="Y17" s="231">
        <f t="shared" si="1"/>
        <v>0</v>
      </c>
      <c r="Z17" s="32">
        <f t="shared" si="1"/>
        <v>0</v>
      </c>
      <c r="AA17" s="29">
        <f t="shared" si="1"/>
        <v>0</v>
      </c>
      <c r="AB17" s="29">
        <f t="shared" si="1"/>
        <v>0</v>
      </c>
      <c r="AC17" s="29">
        <f t="shared" si="1"/>
        <v>0</v>
      </c>
      <c r="AD17" s="33">
        <f t="shared" si="1"/>
        <v>0</v>
      </c>
      <c r="AE17" s="248">
        <f t="shared" si="1"/>
        <v>0</v>
      </c>
      <c r="AF17" s="31">
        <f t="shared" si="1"/>
        <v>0</v>
      </c>
      <c r="AG17" s="32">
        <f t="shared" si="1"/>
        <v>0</v>
      </c>
      <c r="AH17" s="29">
        <f t="shared" ref="AH17" si="2">SUM(AH12:AH16)</f>
        <v>0</v>
      </c>
      <c r="AI17" s="29">
        <f>SUM(AI12:AI16)</f>
        <v>0</v>
      </c>
      <c r="AJ17" s="29">
        <f>SUM(AJ12:AJ16)</f>
        <v>0</v>
      </c>
      <c r="AK17" s="180">
        <f>SUM(AK12:AK16)</f>
        <v>0</v>
      </c>
    </row>
    <row r="18" spans="1:37" x14ac:dyDescent="0.2">
      <c r="A18" s="166">
        <v>8</v>
      </c>
      <c r="B18" s="167" t="s">
        <v>522</v>
      </c>
      <c r="C18" s="248">
        <f>IF(C10+C11-C17=0,0,C10+C11-C17)</f>
        <v>0</v>
      </c>
      <c r="D18" s="242"/>
      <c r="E18" s="177"/>
      <c r="F18" s="177"/>
      <c r="G18" s="177"/>
      <c r="H18" s="177"/>
      <c r="I18" s="178"/>
      <c r="J18" s="248">
        <f>IF(J10+J11-J17=0,0,J10+J11-J17)</f>
        <v>0</v>
      </c>
      <c r="K18" s="242"/>
      <c r="L18" s="177"/>
      <c r="M18" s="177"/>
      <c r="N18" s="177"/>
      <c r="O18" s="177"/>
      <c r="P18" s="178"/>
      <c r="Q18" s="248">
        <f>IF(Q10+Q11-Q17=0,0,Q10+Q11-Q17)</f>
        <v>0</v>
      </c>
      <c r="R18" s="242"/>
      <c r="S18" s="177"/>
      <c r="T18" s="177"/>
      <c r="U18" s="177"/>
      <c r="V18" s="177"/>
      <c r="W18" s="178"/>
      <c r="X18" s="248">
        <f>IF(X10+X11-X17=0,0,X10+X11-X17)</f>
        <v>0</v>
      </c>
      <c r="Y18" s="242"/>
      <c r="Z18" s="177"/>
      <c r="AA18" s="177"/>
      <c r="AB18" s="177"/>
      <c r="AC18" s="177"/>
      <c r="AD18" s="178"/>
      <c r="AE18" s="248">
        <f>IF(AE10+AE11-AE17=0,0,AE10+AE11-AE17)</f>
        <v>0</v>
      </c>
      <c r="AF18" s="179"/>
      <c r="AG18" s="177"/>
      <c r="AH18" s="177"/>
      <c r="AI18" s="177"/>
      <c r="AJ18" s="177"/>
      <c r="AK18" s="178"/>
    </row>
    <row r="19" spans="1:37" x14ac:dyDescent="0.2">
      <c r="A19" s="168" t="s">
        <v>80</v>
      </c>
      <c r="B19" s="169" t="s">
        <v>81</v>
      </c>
      <c r="C19" s="247"/>
      <c r="D19" s="242"/>
      <c r="E19" s="177"/>
      <c r="F19" s="177"/>
      <c r="G19" s="177"/>
      <c r="H19" s="177"/>
      <c r="I19" s="178"/>
      <c r="J19" s="247"/>
      <c r="K19" s="242"/>
      <c r="L19" s="177"/>
      <c r="M19" s="177"/>
      <c r="N19" s="177"/>
      <c r="O19" s="177"/>
      <c r="P19" s="178"/>
      <c r="Q19" s="247"/>
      <c r="R19" s="242"/>
      <c r="S19" s="177"/>
      <c r="T19" s="177"/>
      <c r="U19" s="177"/>
      <c r="V19" s="177"/>
      <c r="W19" s="178"/>
      <c r="X19" s="247"/>
      <c r="Y19" s="242"/>
      <c r="Z19" s="177"/>
      <c r="AA19" s="177"/>
      <c r="AB19" s="177"/>
      <c r="AC19" s="177"/>
      <c r="AD19" s="178"/>
      <c r="AE19" s="247"/>
      <c r="AF19" s="179"/>
      <c r="AG19" s="177"/>
      <c r="AH19" s="177"/>
      <c r="AI19" s="177"/>
      <c r="AJ19" s="177"/>
      <c r="AK19" s="178"/>
    </row>
    <row r="20" spans="1:37" ht="12.75" customHeight="1" x14ac:dyDescent="0.2">
      <c r="A20" s="166">
        <v>1</v>
      </c>
      <c r="B20" s="167"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6">
        <v>2</v>
      </c>
      <c r="B21" s="167"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6">
        <v>3</v>
      </c>
      <c r="B22" s="170" t="s">
        <v>82</v>
      </c>
      <c r="C22" s="248">
        <f t="shared" ref="C22" si="3">SUM(C20:C21)</f>
        <v>0</v>
      </c>
      <c r="D22" s="231">
        <f t="shared" ref="D22:O22" si="4">SUM(D20:D21)</f>
        <v>0</v>
      </c>
      <c r="E22" s="32">
        <f t="shared" si="4"/>
        <v>0</v>
      </c>
      <c r="F22" s="29">
        <f t="shared" si="4"/>
        <v>0</v>
      </c>
      <c r="G22" s="29">
        <f t="shared" si="4"/>
        <v>0</v>
      </c>
      <c r="H22" s="29">
        <f t="shared" si="4"/>
        <v>0</v>
      </c>
      <c r="I22" s="33">
        <f t="shared" si="4"/>
        <v>0</v>
      </c>
      <c r="J22" s="248">
        <f t="shared" si="4"/>
        <v>0</v>
      </c>
      <c r="K22" s="231">
        <f t="shared" si="4"/>
        <v>0</v>
      </c>
      <c r="L22" s="32">
        <f t="shared" si="4"/>
        <v>0</v>
      </c>
      <c r="M22" s="29">
        <f t="shared" si="4"/>
        <v>0</v>
      </c>
      <c r="N22" s="29">
        <f t="shared" si="4"/>
        <v>0</v>
      </c>
      <c r="O22" s="29">
        <f t="shared" si="4"/>
        <v>0</v>
      </c>
      <c r="P22" s="33">
        <f t="shared" ref="P22" si="5">SUM(P20:P21)</f>
        <v>0</v>
      </c>
      <c r="Q22" s="248">
        <f t="shared" ref="Q22" si="6">SUM(Q20:Q21)</f>
        <v>0</v>
      </c>
      <c r="R22" s="231">
        <f t="shared" ref="R22:AK22" si="7">SUM(R20:R21)</f>
        <v>0</v>
      </c>
      <c r="S22" s="32">
        <f t="shared" si="7"/>
        <v>0</v>
      </c>
      <c r="T22" s="29">
        <f t="shared" si="7"/>
        <v>0</v>
      </c>
      <c r="U22" s="29">
        <f t="shared" si="7"/>
        <v>0</v>
      </c>
      <c r="V22" s="29">
        <f t="shared" si="7"/>
        <v>0</v>
      </c>
      <c r="W22" s="33">
        <f t="shared" si="7"/>
        <v>0</v>
      </c>
      <c r="X22" s="248">
        <f t="shared" si="7"/>
        <v>0</v>
      </c>
      <c r="Y22" s="231">
        <f t="shared" si="7"/>
        <v>0</v>
      </c>
      <c r="Z22" s="32">
        <f t="shared" si="7"/>
        <v>0</v>
      </c>
      <c r="AA22" s="29">
        <f t="shared" si="7"/>
        <v>0</v>
      </c>
      <c r="AB22" s="29">
        <f t="shared" si="7"/>
        <v>0</v>
      </c>
      <c r="AC22" s="29">
        <f t="shared" si="7"/>
        <v>0</v>
      </c>
      <c r="AD22" s="33">
        <f t="shared" si="7"/>
        <v>0</v>
      </c>
      <c r="AE22" s="248">
        <f t="shared" si="7"/>
        <v>0</v>
      </c>
      <c r="AF22" s="31">
        <f t="shared" si="7"/>
        <v>0</v>
      </c>
      <c r="AG22" s="32">
        <f t="shared" si="7"/>
        <v>0</v>
      </c>
      <c r="AH22" s="29">
        <f t="shared" si="7"/>
        <v>0</v>
      </c>
      <c r="AI22" s="29">
        <f t="shared" si="7"/>
        <v>0</v>
      </c>
      <c r="AJ22" s="29">
        <f t="shared" si="7"/>
        <v>0</v>
      </c>
      <c r="AK22" s="180">
        <f t="shared" si="7"/>
        <v>0</v>
      </c>
    </row>
    <row r="23" spans="1:37" ht="12.75" customHeight="1" x14ac:dyDescent="0.2">
      <c r="A23" s="168" t="s">
        <v>83</v>
      </c>
      <c r="B23" s="169" t="s">
        <v>444</v>
      </c>
      <c r="C23" s="247"/>
      <c r="D23" s="242"/>
      <c r="E23" s="177"/>
      <c r="F23" s="177"/>
      <c r="G23" s="177"/>
      <c r="H23" s="177"/>
      <c r="I23" s="178"/>
      <c r="J23" s="247"/>
      <c r="K23" s="242"/>
      <c r="L23" s="177"/>
      <c r="M23" s="177"/>
      <c r="N23" s="177"/>
      <c r="O23" s="177"/>
      <c r="P23" s="178"/>
      <c r="Q23" s="247"/>
      <c r="R23" s="242"/>
      <c r="S23" s="177"/>
      <c r="T23" s="177"/>
      <c r="U23" s="177"/>
      <c r="V23" s="177"/>
      <c r="W23" s="178"/>
      <c r="X23" s="247"/>
      <c r="Y23" s="242"/>
      <c r="Z23" s="177"/>
      <c r="AA23" s="177"/>
      <c r="AB23" s="177"/>
      <c r="AC23" s="177"/>
      <c r="AD23" s="178"/>
      <c r="AE23" s="247"/>
      <c r="AF23" s="179"/>
      <c r="AG23" s="177"/>
      <c r="AH23" s="177"/>
      <c r="AI23" s="177"/>
      <c r="AJ23" s="177"/>
      <c r="AK23" s="178"/>
    </row>
    <row r="24" spans="1:37" x14ac:dyDescent="0.2">
      <c r="A24" s="166">
        <v>1</v>
      </c>
      <c r="B24" s="167"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row>
    <row r="25" spans="1:37" x14ac:dyDescent="0.2">
      <c r="A25" s="166">
        <v>2</v>
      </c>
      <c r="B25" s="167"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6">
        <v>3</v>
      </c>
      <c r="B26" s="167"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6">
        <v>4</v>
      </c>
      <c r="B27" s="167"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row>
    <row r="28" spans="1:37" x14ac:dyDescent="0.2">
      <c r="A28" s="171">
        <f>A27+1</f>
        <v>5</v>
      </c>
      <c r="B28" s="172" t="s">
        <v>86</v>
      </c>
      <c r="C28" s="249">
        <f t="shared" ref="C28" si="8">SUM(C24:C27)</f>
        <v>0</v>
      </c>
      <c r="D28" s="243">
        <f t="shared" ref="D28:AF28" si="9">SUM(D24:D27)</f>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35">
        <f t="shared" si="9"/>
        <v>0</v>
      </c>
      <c r="AG28" s="36">
        <f t="shared" ref="AG28" si="10">SUM(AG24:AG27)</f>
        <v>0</v>
      </c>
      <c r="AH28" s="36">
        <f>SUM(AH24:AH27)</f>
        <v>0</v>
      </c>
      <c r="AI28" s="36">
        <f>SUM(AI24:AI27)</f>
        <v>0</v>
      </c>
      <c r="AJ28" s="36">
        <f>SUM(AJ24:AJ27)</f>
        <v>0</v>
      </c>
      <c r="AK28" s="38">
        <f>SUM(AK24:AK27)</f>
        <v>0</v>
      </c>
    </row>
    <row r="31" spans="1:37" hidden="1" x14ac:dyDescent="0.2">
      <c r="A31" s="267"/>
      <c r="B31" s="453" t="s">
        <v>179</v>
      </c>
      <c r="C31" s="450" t="s">
        <v>140</v>
      </c>
      <c r="D31" s="451"/>
      <c r="E31" s="451"/>
      <c r="F31" s="451"/>
      <c r="G31" s="451"/>
      <c r="H31" s="451"/>
      <c r="I31" s="452"/>
      <c r="J31" s="450" t="s">
        <v>141</v>
      </c>
      <c r="K31" s="451"/>
      <c r="L31" s="451"/>
      <c r="M31" s="451"/>
      <c r="N31" s="451"/>
      <c r="O31" s="451"/>
      <c r="P31" s="452"/>
      <c r="Q31" s="450" t="s">
        <v>142</v>
      </c>
      <c r="R31" s="451"/>
      <c r="S31" s="451"/>
      <c r="T31" s="451"/>
      <c r="U31" s="451"/>
      <c r="V31" s="451"/>
      <c r="W31" s="452"/>
    </row>
    <row r="32" spans="1:37" ht="25.5" hidden="1" customHeight="1" x14ac:dyDescent="0.2">
      <c r="A32" s="268"/>
      <c r="B32" s="454"/>
      <c r="C32" s="188" t="s">
        <v>182</v>
      </c>
      <c r="D32" s="47" t="s">
        <v>493</v>
      </c>
      <c r="E32" s="47" t="s">
        <v>494</v>
      </c>
      <c r="F32" s="47" t="s">
        <v>392</v>
      </c>
      <c r="G32" s="47" t="s">
        <v>393</v>
      </c>
      <c r="H32" s="47" t="s">
        <v>394</v>
      </c>
      <c r="I32" s="160" t="s">
        <v>41</v>
      </c>
      <c r="J32" s="188" t="s">
        <v>182</v>
      </c>
      <c r="K32" s="47" t="s">
        <v>493</v>
      </c>
      <c r="L32" s="47" t="s">
        <v>494</v>
      </c>
      <c r="M32" s="47" t="s">
        <v>392</v>
      </c>
      <c r="N32" s="47" t="s">
        <v>393</v>
      </c>
      <c r="O32" s="47" t="s">
        <v>394</v>
      </c>
      <c r="P32" s="160" t="s">
        <v>41</v>
      </c>
      <c r="Q32" s="188" t="s">
        <v>182</v>
      </c>
      <c r="R32" s="47" t="s">
        <v>493</v>
      </c>
      <c r="S32" s="47" t="s">
        <v>494</v>
      </c>
      <c r="T32" s="47" t="s">
        <v>392</v>
      </c>
      <c r="U32" s="47" t="s">
        <v>393</v>
      </c>
      <c r="V32" s="47" t="s">
        <v>394</v>
      </c>
      <c r="W32" s="190" t="s">
        <v>41</v>
      </c>
    </row>
    <row r="33" spans="1:23" ht="13.5" hidden="1" thickBot="1" x14ac:dyDescent="0.25">
      <c r="A33" s="269"/>
      <c r="B33" s="455"/>
      <c r="C33" s="192" t="s">
        <v>42</v>
      </c>
      <c r="D33" s="193" t="s">
        <v>43</v>
      </c>
      <c r="E33" s="194" t="s">
        <v>44</v>
      </c>
      <c r="F33" s="194" t="s">
        <v>45</v>
      </c>
      <c r="G33" s="194" t="s">
        <v>46</v>
      </c>
      <c r="H33" s="194" t="s">
        <v>47</v>
      </c>
      <c r="I33" s="195" t="s">
        <v>48</v>
      </c>
      <c r="J33" s="192" t="s">
        <v>49</v>
      </c>
      <c r="K33" s="193" t="s">
        <v>50</v>
      </c>
      <c r="L33" s="194" t="s">
        <v>51</v>
      </c>
      <c r="M33" s="194" t="s">
        <v>52</v>
      </c>
      <c r="N33" s="194" t="s">
        <v>53</v>
      </c>
      <c r="O33" s="194" t="s">
        <v>54</v>
      </c>
      <c r="P33" s="195" t="s">
        <v>55</v>
      </c>
      <c r="Q33" s="192" t="s">
        <v>56</v>
      </c>
      <c r="R33" s="193" t="s">
        <v>57</v>
      </c>
      <c r="S33" s="194" t="s">
        <v>58</v>
      </c>
      <c r="T33" s="194" t="s">
        <v>59</v>
      </c>
      <c r="U33" s="194" t="s">
        <v>60</v>
      </c>
      <c r="V33" s="194" t="s">
        <v>61</v>
      </c>
      <c r="W33" s="195" t="s">
        <v>62</v>
      </c>
    </row>
    <row r="34" spans="1:23" hidden="1" x14ac:dyDescent="0.2">
      <c r="A34" s="269" t="s">
        <v>72</v>
      </c>
      <c r="B34" s="200"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1">
        <v>3</v>
      </c>
      <c r="B35" s="366" t="s">
        <v>498</v>
      </c>
      <c r="C35" s="232">
        <f>SUM(D35:I35)</f>
        <v>0</v>
      </c>
      <c r="D35" s="233">
        <f>IF((' פנסיוני א3'!D12+' פנסיוני א3'!K12)=0,0,(' פנסיוני א3'!D12+' פנסיוני א3'!K12)/(' פנסיוני א3'!$C$17+' פנסיוני א3'!$J$17))</f>
        <v>0</v>
      </c>
      <c r="E35" s="233">
        <f>IF((' פנסיוני א3'!E12+' פנסיוני א3'!L12)=0,0,(' פנסיוני א3'!E12+' פנסיוני א3'!L12)/(' פנסיוני א3'!$C$17+' פנסיוני א3'!$J$17))</f>
        <v>0</v>
      </c>
      <c r="F35" s="233">
        <f>IF((' פנסיוני א3'!F12+' פנסיוני א3'!M12)=0,0,(' פנסיוני א3'!F12+' פנסיוני א3'!M12)/(' פנסיוני א3'!$C$17+' פנסיוני א3'!$J$17))</f>
        <v>0</v>
      </c>
      <c r="G35" s="233">
        <f>IF((' פנסיוני א3'!G12+' פנסיוני א3'!N12)=0,0,(' פנסיוני א3'!G12+' פנסיוני א3'!N12)/(' פנסיוני א3'!$C$17+' פנסיוני א3'!$J$17))</f>
        <v>0</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v>
      </c>
      <c r="R35" s="233">
        <f>IF(' פנסיוני א3'!AF12=0,0,' פנסיוני א3'!AF12/' פנסיוני א3'!$AE$17)</f>
        <v>0</v>
      </c>
      <c r="S35" s="233">
        <f>IF(' פנסיוני א3'!AG12=0,0,' פנסיוני א3'!AG12/' פנסיוני א3'!$AE$17)</f>
        <v>0</v>
      </c>
      <c r="T35" s="233">
        <f>IF(' פנסיוני א3'!AH12=0,0,' פנסיוני א3'!AH12/' פנסיוני א3'!$AE$17)</f>
        <v>0</v>
      </c>
      <c r="U35" s="233">
        <f>IF(' פנסיוני א3'!AI12=0,0,' פנסיוני א3'!AI12/' פנסיוני א3'!$AE$17)</f>
        <v>0</v>
      </c>
      <c r="V35" s="233">
        <f>IF(' פנסיוני א3'!AJ12=0,0,' פנסיוני א3'!AJ12/' פנסיוני א3'!$AE$17)</f>
        <v>0</v>
      </c>
      <c r="W35" s="237">
        <f>IF(' פנסיוני א3'!AK12=0,0,' פנסיוני א3'!AK12/' פנסיוני א3'!$AE$17)</f>
        <v>0</v>
      </c>
    </row>
    <row r="36" spans="1:23" hidden="1" x14ac:dyDescent="0.2">
      <c r="A36" s="298" t="s">
        <v>520</v>
      </c>
      <c r="B36" s="366" t="s">
        <v>497</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1">
        <v>4</v>
      </c>
      <c r="B37" s="202"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1">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1">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1">
        <v>7</v>
      </c>
      <c r="B40" s="363" t="s">
        <v>521</v>
      </c>
      <c r="C40" s="232">
        <f>SUM(C35:C39)</f>
        <v>0</v>
      </c>
      <c r="D40" s="235">
        <f t="shared" ref="D40" si="11">SUM(D35:D39)</f>
        <v>0</v>
      </c>
      <c r="E40" s="235">
        <f t="shared" ref="E40:J40" si="12">SUM(E35:E39)</f>
        <v>0</v>
      </c>
      <c r="F40" s="235">
        <f t="shared" si="12"/>
        <v>0</v>
      </c>
      <c r="G40" s="235">
        <f t="shared" si="12"/>
        <v>0</v>
      </c>
      <c r="H40" s="235">
        <f t="shared" si="12"/>
        <v>0</v>
      </c>
      <c r="I40" s="236">
        <f t="shared" si="12"/>
        <v>0</v>
      </c>
      <c r="J40" s="232">
        <f t="shared" si="12"/>
        <v>0</v>
      </c>
      <c r="K40" s="235">
        <f t="shared" ref="K40" si="13">SUM(K35:K39)</f>
        <v>0</v>
      </c>
      <c r="L40" s="235">
        <f t="shared" ref="L40:Q40" si="14">SUM(L35:L39)</f>
        <v>0</v>
      </c>
      <c r="M40" s="235">
        <f t="shared" si="14"/>
        <v>0</v>
      </c>
      <c r="N40" s="235">
        <f t="shared" si="14"/>
        <v>0</v>
      </c>
      <c r="O40" s="235">
        <f t="shared" si="14"/>
        <v>0</v>
      </c>
      <c r="P40" s="236">
        <f t="shared" si="14"/>
        <v>0</v>
      </c>
      <c r="Q40" s="232">
        <f t="shared" si="14"/>
        <v>0</v>
      </c>
      <c r="R40" s="235">
        <f t="shared" ref="R40" si="15">SUM(R35:R39)</f>
        <v>0</v>
      </c>
      <c r="S40" s="235">
        <f>SUM(S35:S39)</f>
        <v>0</v>
      </c>
      <c r="T40" s="235">
        <f>SUM(T35:T39)</f>
        <v>0</v>
      </c>
      <c r="U40" s="235">
        <f>SUM(U35:U39)</f>
        <v>0</v>
      </c>
      <c r="V40" s="235">
        <f>SUM(V35:V39)</f>
        <v>0</v>
      </c>
      <c r="W40" s="236">
        <f>SUM(W35:W39)</f>
        <v>0</v>
      </c>
    </row>
    <row r="41" spans="1:23" hidden="1" x14ac:dyDescent="0.2">
      <c r="A41" s="204" t="s">
        <v>80</v>
      </c>
      <c r="B41" s="205"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1">
        <v>1</v>
      </c>
      <c r="B42" s="202"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1">
        <v>2</v>
      </c>
      <c r="B43" s="202"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1">
        <v>3</v>
      </c>
      <c r="B44" s="202" t="s">
        <v>82</v>
      </c>
      <c r="C44" s="78">
        <f>SUM(C42:C43)</f>
        <v>0</v>
      </c>
      <c r="D44" s="92">
        <f t="shared" ref="D44" si="16">SUM(D42:D43)</f>
        <v>0</v>
      </c>
      <c r="E44" s="92">
        <f t="shared" ref="E44:W44" si="17">SUM(E42:E43)</f>
        <v>0</v>
      </c>
      <c r="F44" s="92">
        <f t="shared" si="17"/>
        <v>0</v>
      </c>
      <c r="G44" s="92">
        <f t="shared" si="17"/>
        <v>0</v>
      </c>
      <c r="H44" s="92">
        <f t="shared" si="17"/>
        <v>0</v>
      </c>
      <c r="I44" s="83">
        <f t="shared" si="17"/>
        <v>0</v>
      </c>
      <c r="J44" s="78">
        <f t="shared" si="17"/>
        <v>0</v>
      </c>
      <c r="K44" s="92">
        <f t="shared" si="17"/>
        <v>0</v>
      </c>
      <c r="L44" s="92">
        <f t="shared" si="17"/>
        <v>0</v>
      </c>
      <c r="M44" s="92">
        <f t="shared" si="17"/>
        <v>0</v>
      </c>
      <c r="N44" s="92">
        <f t="shared" si="17"/>
        <v>0</v>
      </c>
      <c r="O44" s="92">
        <f t="shared" si="17"/>
        <v>0</v>
      </c>
      <c r="P44" s="83">
        <f t="shared" si="17"/>
        <v>0</v>
      </c>
      <c r="Q44" s="78">
        <f t="shared" si="17"/>
        <v>0</v>
      </c>
      <c r="R44" s="92">
        <f t="shared" si="17"/>
        <v>0</v>
      </c>
      <c r="S44" s="92">
        <f t="shared" si="17"/>
        <v>0</v>
      </c>
      <c r="T44" s="92">
        <f t="shared" si="17"/>
        <v>0</v>
      </c>
      <c r="U44" s="92">
        <f t="shared" si="17"/>
        <v>0</v>
      </c>
      <c r="V44" s="92">
        <f t="shared" si="17"/>
        <v>0</v>
      </c>
      <c r="W44" s="83">
        <f t="shared" si="17"/>
        <v>0</v>
      </c>
    </row>
    <row r="45" spans="1:23" hidden="1" x14ac:dyDescent="0.2">
      <c r="A45" s="204" t="s">
        <v>83</v>
      </c>
      <c r="B45" s="205"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1">
        <v>1</v>
      </c>
      <c r="B46" s="202"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1">
        <v>2</v>
      </c>
      <c r="B47" s="202"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1">
        <v>3</v>
      </c>
      <c r="B48" s="202"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1">
        <v>4</v>
      </c>
      <c r="B49" s="202"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6">
        <v>5</v>
      </c>
      <c r="B50" s="207" t="s">
        <v>86</v>
      </c>
      <c r="C50" s="100">
        <f>SUM(C46:C49)</f>
        <v>0</v>
      </c>
      <c r="D50" s="103">
        <f t="shared" ref="D50" si="18">SUM(D46:D49)</f>
        <v>0</v>
      </c>
      <c r="E50" s="103">
        <f t="shared" ref="E50:W50" si="19">SUM(E46:E49)</f>
        <v>0</v>
      </c>
      <c r="F50" s="103">
        <f t="shared" si="19"/>
        <v>0</v>
      </c>
      <c r="G50" s="103">
        <f t="shared" si="19"/>
        <v>0</v>
      </c>
      <c r="H50" s="103">
        <f t="shared" si="19"/>
        <v>0</v>
      </c>
      <c r="I50" s="102">
        <f t="shared" si="19"/>
        <v>0</v>
      </c>
      <c r="J50" s="100">
        <f t="shared" si="19"/>
        <v>0</v>
      </c>
      <c r="K50" s="103">
        <f t="shared" si="19"/>
        <v>0</v>
      </c>
      <c r="L50" s="103">
        <f t="shared" si="19"/>
        <v>0</v>
      </c>
      <c r="M50" s="103">
        <f t="shared" si="19"/>
        <v>0</v>
      </c>
      <c r="N50" s="103">
        <f t="shared" si="19"/>
        <v>0</v>
      </c>
      <c r="O50" s="103">
        <f t="shared" si="19"/>
        <v>0</v>
      </c>
      <c r="P50" s="102">
        <f t="shared" si="19"/>
        <v>0</v>
      </c>
      <c r="Q50" s="100">
        <f t="shared" si="19"/>
        <v>0</v>
      </c>
      <c r="R50" s="103">
        <f t="shared" si="19"/>
        <v>0</v>
      </c>
      <c r="S50" s="103">
        <f t="shared" si="19"/>
        <v>0</v>
      </c>
      <c r="T50" s="103">
        <f t="shared" si="19"/>
        <v>0</v>
      </c>
      <c r="U50" s="103">
        <f t="shared" si="19"/>
        <v>0</v>
      </c>
      <c r="V50" s="103">
        <f t="shared" si="19"/>
        <v>0</v>
      </c>
      <c r="W50" s="102">
        <f t="shared" si="19"/>
        <v>0</v>
      </c>
    </row>
  </sheetData>
  <sheetProtection password="CC43" sheet="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pageMargins left="0" right="0" top="0" bottom="0.98425196850393704" header="0" footer="0.511811023622047"/>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שיבולת קופת תגמולים בע"מ</v>
      </c>
    </row>
    <row r="3" spans="1:28" ht="12.75" customHeight="1" x14ac:dyDescent="0.3">
      <c r="A3" s="266"/>
      <c r="B3" s="183" t="str">
        <f>CONCATENATE(הוראות!Z13,הוראות!F13)</f>
        <v>הנתונים ביחידות בודדות לשנת 2020</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8"/>
      <c r="B4" t="s">
        <v>423</v>
      </c>
    </row>
    <row r="6" spans="1:28" ht="13.5" thickBot="1" x14ac:dyDescent="0.25"/>
    <row r="7" spans="1:28" x14ac:dyDescent="0.2">
      <c r="A7" s="267"/>
      <c r="B7" s="453" t="s">
        <v>179</v>
      </c>
      <c r="C7" s="438"/>
      <c r="D7" s="438"/>
      <c r="E7" s="450" t="s">
        <v>140</v>
      </c>
      <c r="F7" s="451"/>
      <c r="G7" s="451"/>
      <c r="H7" s="451"/>
      <c r="I7" s="451"/>
      <c r="J7" s="451"/>
      <c r="K7" s="452"/>
      <c r="L7" s="450" t="s">
        <v>141</v>
      </c>
      <c r="M7" s="451"/>
      <c r="N7" s="451"/>
      <c r="O7" s="451"/>
      <c r="P7" s="451"/>
      <c r="Q7" s="451"/>
      <c r="R7" s="452"/>
      <c r="S7" s="450" t="s">
        <v>142</v>
      </c>
      <c r="T7" s="451"/>
      <c r="U7" s="451"/>
      <c r="V7" s="451"/>
      <c r="W7" s="451"/>
      <c r="X7" s="451"/>
      <c r="Y7" s="452"/>
    </row>
    <row r="8" spans="1:28" ht="25.5" customHeight="1" x14ac:dyDescent="0.2">
      <c r="A8" s="268"/>
      <c r="B8" s="440"/>
      <c r="C8" s="440"/>
      <c r="D8" s="440"/>
      <c r="E8" s="188" t="s">
        <v>182</v>
      </c>
      <c r="F8" s="47" t="s">
        <v>493</v>
      </c>
      <c r="G8" s="47" t="s">
        <v>494</v>
      </c>
      <c r="H8" s="47" t="s">
        <v>392</v>
      </c>
      <c r="I8" s="47" t="s">
        <v>393</v>
      </c>
      <c r="J8" s="47" t="s">
        <v>394</v>
      </c>
      <c r="K8" s="160" t="s">
        <v>41</v>
      </c>
      <c r="L8" s="188" t="s">
        <v>182</v>
      </c>
      <c r="M8" s="47" t="s">
        <v>493</v>
      </c>
      <c r="N8" s="47" t="s">
        <v>494</v>
      </c>
      <c r="O8" s="47" t="s">
        <v>392</v>
      </c>
      <c r="P8" s="47" t="s">
        <v>393</v>
      </c>
      <c r="Q8" s="47" t="s">
        <v>394</v>
      </c>
      <c r="R8" s="160" t="s">
        <v>41</v>
      </c>
      <c r="S8" s="188" t="s">
        <v>182</v>
      </c>
      <c r="T8" s="47" t="s">
        <v>493</v>
      </c>
      <c r="U8" s="47" t="s">
        <v>494</v>
      </c>
      <c r="V8" s="47" t="s">
        <v>392</v>
      </c>
      <c r="W8" s="47" t="s">
        <v>393</v>
      </c>
      <c r="X8" s="47" t="s">
        <v>394</v>
      </c>
      <c r="Y8" s="190" t="s">
        <v>41</v>
      </c>
    </row>
    <row r="9" spans="1:28" ht="13.5" thickBot="1" x14ac:dyDescent="0.25">
      <c r="A9" s="269"/>
      <c r="B9" s="442"/>
      <c r="C9" s="442"/>
      <c r="D9" s="442"/>
      <c r="E9" s="192" t="s">
        <v>42</v>
      </c>
      <c r="F9" s="193" t="s">
        <v>43</v>
      </c>
      <c r="G9" s="194" t="s">
        <v>44</v>
      </c>
      <c r="H9" s="194" t="s">
        <v>45</v>
      </c>
      <c r="I9" s="194" t="s">
        <v>46</v>
      </c>
      <c r="J9" s="194" t="s">
        <v>47</v>
      </c>
      <c r="K9" s="195" t="s">
        <v>48</v>
      </c>
      <c r="L9" s="192" t="s">
        <v>49</v>
      </c>
      <c r="M9" s="193" t="s">
        <v>50</v>
      </c>
      <c r="N9" s="194" t="s">
        <v>51</v>
      </c>
      <c r="O9" s="194" t="s">
        <v>52</v>
      </c>
      <c r="P9" s="194" t="s">
        <v>53</v>
      </c>
      <c r="Q9" s="194" t="s">
        <v>54</v>
      </c>
      <c r="R9" s="195" t="s">
        <v>55</v>
      </c>
      <c r="S9" s="192" t="s">
        <v>56</v>
      </c>
      <c r="T9" s="193" t="s">
        <v>57</v>
      </c>
      <c r="U9" s="194" t="s">
        <v>58</v>
      </c>
      <c r="V9" s="194" t="s">
        <v>59</v>
      </c>
      <c r="W9" s="194" t="s">
        <v>60</v>
      </c>
      <c r="X9" s="194" t="s">
        <v>61</v>
      </c>
      <c r="Y9" s="195" t="s">
        <v>62</v>
      </c>
      <c r="Z9" s="121" t="s">
        <v>63</v>
      </c>
      <c r="AA9" s="121" t="s">
        <v>64</v>
      </c>
      <c r="AB9" s="121" t="s">
        <v>65</v>
      </c>
    </row>
    <row r="10" spans="1:28" x14ac:dyDescent="0.2">
      <c r="A10" s="269" t="s">
        <v>72</v>
      </c>
      <c r="B10" s="459" t="s">
        <v>73</v>
      </c>
      <c r="C10" s="460"/>
      <c r="D10" s="460"/>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1">
        <v>3</v>
      </c>
      <c r="B11" s="435" t="s">
        <v>498</v>
      </c>
      <c r="C11" s="436"/>
      <c r="D11" s="437"/>
      <c r="E11" s="232">
        <f>SUM(F11:K11)</f>
        <v>0</v>
      </c>
      <c r="F11" s="233">
        <f>IF((' פנסיוני א3'!D12+' פנסיוני א3'!K12)=0,0,(' פנסיוני א3'!D12+' פנסיוני א3'!K12)/(' פנסיוני א3'!$C$17+' פנסיוני א3'!$J$17))</f>
        <v>0</v>
      </c>
      <c r="G11" s="233">
        <f>IF((' פנסיוני א3'!E12+' פנסיוני א3'!L12)=0,0,(' פנסיוני א3'!E12+' פנסיוני א3'!L12)/(' פנסיוני א3'!$C$17+' פנסיוני א3'!$J$17))</f>
        <v>0</v>
      </c>
      <c r="H11" s="233">
        <f>IF((' פנסיוני א3'!F12+' פנסיוני א3'!M12)=0,0,(' פנסיוני א3'!F12+' פנסיוני א3'!M12)/(' פנסיוני א3'!$C$17+' פנסיוני א3'!$J$17))</f>
        <v>0</v>
      </c>
      <c r="I11" s="233">
        <f>IF((' פנסיוני א3'!G12+' פנסיוני א3'!N12)=0,0,(' פנסיוני א3'!G12+' פנסיוני א3'!N12)/(' פנסיוני א3'!$C$17+' פנסיוני א3'!$J$17))</f>
        <v>0</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v>
      </c>
      <c r="T11" s="233">
        <f>IF(' פנסיוני א3'!AF12=0,0,' פנסיוני א3'!AF12/' פנסיוני א3'!$AE$17)</f>
        <v>0</v>
      </c>
      <c r="U11" s="233">
        <f>IF(' פנסיוני א3'!AG12=0,0,' פנסיוני א3'!AG12/' פנסיוני א3'!$AE$17)</f>
        <v>0</v>
      </c>
      <c r="V11" s="233">
        <f>IF(' פנסיוני א3'!AH12=0,0,' פנסיוני א3'!AH12/' פנסיוני א3'!$AE$17)</f>
        <v>0</v>
      </c>
      <c r="W11" s="233">
        <f>IF(' פנסיוני א3'!AI12=0,0,' פנסיוני א3'!AI12/' פנסיוני א3'!$AE$17)</f>
        <v>0</v>
      </c>
      <c r="X11" s="233">
        <f>IF(' פנסיוני א3'!AJ12=0,0,' פנסיוני א3'!AJ12/' פנסיוני א3'!$AE$17)</f>
        <v>0</v>
      </c>
      <c r="Y11" s="237">
        <f>IF(' פנסיוני א3'!AK12=0,0,' פנסיוני א3'!AK12/' פנסיוני א3'!$AE$17)</f>
        <v>0</v>
      </c>
    </row>
    <row r="12" spans="1:28" x14ac:dyDescent="0.2">
      <c r="A12" s="298" t="s">
        <v>520</v>
      </c>
      <c r="B12" s="435" t="s">
        <v>497</v>
      </c>
      <c r="C12" s="436"/>
      <c r="D12" s="437"/>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1">
        <v>4</v>
      </c>
      <c r="B13" s="202" t="s">
        <v>77</v>
      </c>
      <c r="C13" s="270"/>
      <c r="D13" s="271"/>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1">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1">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1">
        <v>7</v>
      </c>
      <c r="B16" s="294" t="s">
        <v>521</v>
      </c>
      <c r="C16" s="295"/>
      <c r="D16" s="295"/>
      <c r="E16" s="232">
        <f>SUM(E11:E15)</f>
        <v>0</v>
      </c>
      <c r="F16" s="235">
        <f t="shared" ref="F16" si="0">SUM(F11:F15)</f>
        <v>0</v>
      </c>
      <c r="G16" s="235">
        <f t="shared" ref="G16:L16" si="1">SUM(G11:G15)</f>
        <v>0</v>
      </c>
      <c r="H16" s="235">
        <f t="shared" si="1"/>
        <v>0</v>
      </c>
      <c r="I16" s="235">
        <f t="shared" si="1"/>
        <v>0</v>
      </c>
      <c r="J16" s="235">
        <f t="shared" si="1"/>
        <v>0</v>
      </c>
      <c r="K16" s="236">
        <f t="shared" si="1"/>
        <v>0</v>
      </c>
      <c r="L16" s="232">
        <f t="shared" si="1"/>
        <v>0</v>
      </c>
      <c r="M16" s="235">
        <f t="shared" ref="M16" si="2">SUM(M11:M15)</f>
        <v>0</v>
      </c>
      <c r="N16" s="235">
        <f t="shared" ref="N16:S16" si="3">SUM(N11:N15)</f>
        <v>0</v>
      </c>
      <c r="O16" s="235">
        <f t="shared" si="3"/>
        <v>0</v>
      </c>
      <c r="P16" s="235">
        <f t="shared" si="3"/>
        <v>0</v>
      </c>
      <c r="Q16" s="235">
        <f t="shared" si="3"/>
        <v>0</v>
      </c>
      <c r="R16" s="236">
        <f t="shared" si="3"/>
        <v>0</v>
      </c>
      <c r="S16" s="232">
        <f t="shared" si="3"/>
        <v>0</v>
      </c>
      <c r="T16" s="235">
        <f t="shared" ref="T16" si="4">SUM(T11:T15)</f>
        <v>0</v>
      </c>
      <c r="U16" s="235">
        <f>SUM(U11:U15)</f>
        <v>0</v>
      </c>
      <c r="V16" s="235">
        <f>SUM(V11:V15)</f>
        <v>0</v>
      </c>
      <c r="W16" s="235">
        <f>SUM(W11:W15)</f>
        <v>0</v>
      </c>
      <c r="X16" s="235">
        <f>SUM(X11:X15)</f>
        <v>0</v>
      </c>
      <c r="Y16" s="236">
        <f>SUM(Y11:Y15)</f>
        <v>0</v>
      </c>
    </row>
    <row r="17" spans="1:25" x14ac:dyDescent="0.2">
      <c r="A17" s="204" t="s">
        <v>80</v>
      </c>
      <c r="B17" s="473" t="s">
        <v>184</v>
      </c>
      <c r="C17" s="474"/>
      <c r="D17" s="474"/>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1">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1">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1">
        <v>3</v>
      </c>
      <c r="B20" s="464" t="s">
        <v>82</v>
      </c>
      <c r="C20" s="465"/>
      <c r="D20" s="465"/>
      <c r="E20" s="78">
        <f>SUM(E18:E19)</f>
        <v>0</v>
      </c>
      <c r="F20" s="92">
        <f t="shared" ref="F20" si="5">SUM(F18:F19)</f>
        <v>0</v>
      </c>
      <c r="G20" s="92">
        <f>SUM(G18:G19)</f>
        <v>0</v>
      </c>
      <c r="H20" s="92">
        <f>SUM(H18:H19)</f>
        <v>0</v>
      </c>
      <c r="I20" s="92">
        <f>SUM(I18:I19)</f>
        <v>0</v>
      </c>
      <c r="J20" s="92">
        <f>SUM(J18:J19)</f>
        <v>0</v>
      </c>
      <c r="K20" s="83">
        <f>SUM(K18:K19)</f>
        <v>0</v>
      </c>
      <c r="L20" s="78">
        <f t="shared" ref="L20" si="6">SUM(L18:L19)</f>
        <v>0</v>
      </c>
      <c r="M20" s="92">
        <f t="shared" ref="M20:Y20" si="7">SUM(M18:M19)</f>
        <v>0</v>
      </c>
      <c r="N20" s="92">
        <f t="shared" si="7"/>
        <v>0</v>
      </c>
      <c r="O20" s="92">
        <f t="shared" si="7"/>
        <v>0</v>
      </c>
      <c r="P20" s="92">
        <f t="shared" si="7"/>
        <v>0</v>
      </c>
      <c r="Q20" s="92">
        <f t="shared" si="7"/>
        <v>0</v>
      </c>
      <c r="R20" s="83">
        <f t="shared" si="7"/>
        <v>0</v>
      </c>
      <c r="S20" s="78">
        <f t="shared" si="7"/>
        <v>0</v>
      </c>
      <c r="T20" s="92">
        <f t="shared" si="7"/>
        <v>0</v>
      </c>
      <c r="U20" s="92">
        <f t="shared" si="7"/>
        <v>0</v>
      </c>
      <c r="V20" s="92">
        <f t="shared" si="7"/>
        <v>0</v>
      </c>
      <c r="W20" s="92">
        <f t="shared" si="7"/>
        <v>0</v>
      </c>
      <c r="X20" s="92">
        <f t="shared" si="7"/>
        <v>0</v>
      </c>
      <c r="Y20" s="83">
        <f t="shared" si="7"/>
        <v>0</v>
      </c>
    </row>
    <row r="21" spans="1:25" x14ac:dyDescent="0.2">
      <c r="A21" s="204" t="s">
        <v>83</v>
      </c>
      <c r="B21" s="466" t="s">
        <v>444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1">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1">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1">
        <v>3</v>
      </c>
      <c r="B24" s="461" t="s">
        <v>84</v>
      </c>
      <c r="C24" s="462"/>
      <c r="D24" s="463"/>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1">
        <v>4</v>
      </c>
      <c r="B25" s="464" t="s">
        <v>85</v>
      </c>
      <c r="C25" s="465"/>
      <c r="D25" s="469"/>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6">
        <v>5</v>
      </c>
      <c r="B26" s="470" t="s">
        <v>86</v>
      </c>
      <c r="C26" s="471"/>
      <c r="D26" s="472"/>
      <c r="E26" s="100">
        <f>SUM(E22:E25)</f>
        <v>0</v>
      </c>
      <c r="F26" s="103">
        <f t="shared" ref="F26" si="8">SUM(F22:F25)</f>
        <v>0</v>
      </c>
      <c r="G26" s="103">
        <f>SUM(G22:G25)</f>
        <v>0</v>
      </c>
      <c r="H26" s="103">
        <f>SUM(H22:H25)</f>
        <v>0</v>
      </c>
      <c r="I26" s="103">
        <f>SUM(I22:I25)</f>
        <v>0</v>
      </c>
      <c r="J26" s="103">
        <f>SUM(J22:J25)</f>
        <v>0</v>
      </c>
      <c r="K26" s="102">
        <f>SUM(K22:K25)</f>
        <v>0</v>
      </c>
      <c r="L26" s="100">
        <f t="shared" ref="L26" si="9">SUM(L22:L25)</f>
        <v>0</v>
      </c>
      <c r="M26" s="103">
        <f t="shared" ref="M26:Y26" si="10">SUM(M22:M25)</f>
        <v>0</v>
      </c>
      <c r="N26" s="103">
        <f t="shared" si="10"/>
        <v>0</v>
      </c>
      <c r="O26" s="103">
        <f t="shared" si="10"/>
        <v>0</v>
      </c>
      <c r="P26" s="103">
        <f t="shared" si="10"/>
        <v>0</v>
      </c>
      <c r="Q26" s="103">
        <f t="shared" si="10"/>
        <v>0</v>
      </c>
      <c r="R26" s="102">
        <f t="shared" si="10"/>
        <v>0</v>
      </c>
      <c r="S26" s="100">
        <f t="shared" si="10"/>
        <v>0</v>
      </c>
      <c r="T26" s="103">
        <f t="shared" si="10"/>
        <v>0</v>
      </c>
      <c r="U26" s="103">
        <f t="shared" si="10"/>
        <v>0</v>
      </c>
      <c r="V26" s="103">
        <f t="shared" si="10"/>
        <v>0</v>
      </c>
      <c r="W26" s="103">
        <f t="shared" si="10"/>
        <v>0</v>
      </c>
      <c r="X26" s="103">
        <f t="shared" si="10"/>
        <v>0</v>
      </c>
      <c r="Y26" s="102">
        <f t="shared" si="10"/>
        <v>0</v>
      </c>
    </row>
    <row r="27" spans="1:25" x14ac:dyDescent="0.2">
      <c r="A27" s="260"/>
      <c r="B27" s="445"/>
      <c r="C27" s="445"/>
      <c r="D27" s="445"/>
    </row>
    <row r="28" spans="1:25" x14ac:dyDescent="0.2">
      <c r="A28" s="261"/>
      <c r="B28" s="446"/>
      <c r="C28" s="446"/>
      <c r="D28" s="446"/>
    </row>
    <row r="29" spans="1:25" x14ac:dyDescent="0.2">
      <c r="A29" s="260"/>
      <c r="B29" s="447"/>
      <c r="C29" s="447"/>
      <c r="D29" s="447"/>
    </row>
    <row r="30" spans="1:25" x14ac:dyDescent="0.2">
      <c r="A30" s="275"/>
      <c r="B30" s="444"/>
      <c r="C30" s="448"/>
      <c r="D30" s="448"/>
    </row>
    <row r="31" spans="1:25" x14ac:dyDescent="0.2">
      <c r="A31" s="275"/>
      <c r="B31" s="444"/>
      <c r="C31" s="444"/>
      <c r="D31" s="444"/>
    </row>
    <row r="32" spans="1:25" x14ac:dyDescent="0.2">
      <c r="A32" s="275"/>
      <c r="B32" s="444"/>
      <c r="C32" s="444"/>
      <c r="D32" s="444"/>
    </row>
    <row r="33" spans="1:4" x14ac:dyDescent="0.2">
      <c r="A33" s="276"/>
      <c r="B33" s="447"/>
      <c r="C33" s="447"/>
      <c r="D33" s="447"/>
    </row>
    <row r="34" spans="1:4" x14ac:dyDescent="0.2">
      <c r="A34" s="275"/>
      <c r="B34" s="447"/>
      <c r="C34" s="447"/>
      <c r="D34" s="447"/>
    </row>
    <row r="35" spans="1:4" x14ac:dyDescent="0.2">
      <c r="A35" s="275"/>
      <c r="B35" s="447"/>
      <c r="C35" s="447"/>
      <c r="D35" s="447"/>
    </row>
    <row r="36" spans="1:4" x14ac:dyDescent="0.2">
      <c r="A36" s="276"/>
      <c r="B36" s="447"/>
      <c r="C36" s="447"/>
      <c r="D36" s="447"/>
    </row>
    <row r="37" spans="1:4" x14ac:dyDescent="0.2">
      <c r="A37" s="275"/>
      <c r="B37" s="447"/>
      <c r="C37" s="447"/>
      <c r="D37" s="447"/>
    </row>
    <row r="38" spans="1:4" x14ac:dyDescent="0.2">
      <c r="A38" s="275"/>
      <c r="B38" s="447"/>
      <c r="C38" s="447"/>
      <c r="D38" s="447"/>
    </row>
    <row r="39" spans="1:4" x14ac:dyDescent="0.2">
      <c r="A39" s="275"/>
      <c r="B39" s="447"/>
      <c r="C39" s="447"/>
      <c r="D39" s="447"/>
    </row>
    <row r="40" spans="1:4" x14ac:dyDescent="0.2">
      <c r="A40" s="275"/>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CCFD4B66-AACC-40FD-BC85-CB6850BD8E6B}">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a46656d4-8850-49b3-aebd-68bd05f7f43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Manager/>
  <Company>MOF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subject/>
  <dc:creator>אוהד מעודי</dc:creator>
  <cp:keywords/>
  <dc:description/>
  <cp:lastModifiedBy>Gizbar Kdati</cp:lastModifiedBy>
  <cp:lastPrinted>2016-06-28T14:16:06Z</cp:lastPrinted>
  <dcterms:created xsi:type="dcterms:W3CDTF">2012-03-26T09:12:08Z</dcterms:created>
  <dcterms:modified xsi:type="dcterms:W3CDTF">2021-05-04T06:04:44Z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